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2120" windowHeight="9120" activeTab="0"/>
  </bookViews>
  <sheets>
    <sheet name="A" sheetId="1" r:id="rId1"/>
  </sheets>
  <definedNames>
    <definedName name="_xlnm.Print_Area" localSheetId="0">'A'!$A$1:$L$97</definedName>
  </definedNames>
  <calcPr fullCalcOnLoad="1"/>
</workbook>
</file>

<file path=xl/sharedStrings.xml><?xml version="1.0" encoding="utf-8"?>
<sst xmlns="http://schemas.openxmlformats.org/spreadsheetml/2006/main" count="270" uniqueCount="115">
  <si>
    <t xml:space="preserve"> Spec Sheet  For:              </t>
  </si>
  <si>
    <t>Registration # :</t>
  </si>
  <si>
    <t xml:space="preserve"> </t>
  </si>
  <si>
    <t>OH</t>
  </si>
  <si>
    <t>1</t>
  </si>
  <si>
    <t>Year</t>
  </si>
  <si>
    <t>Serial # :</t>
  </si>
  <si>
    <t>SL</t>
  </si>
  <si>
    <t>2</t>
  </si>
  <si>
    <t>Model Number:</t>
  </si>
  <si>
    <t>OC</t>
  </si>
  <si>
    <t>3</t>
  </si>
  <si>
    <t>Today's Date:</t>
  </si>
  <si>
    <t>Hobbs Time:</t>
  </si>
  <si>
    <t>Inspec.</t>
  </si>
  <si>
    <t>4</t>
  </si>
  <si>
    <t>Part</t>
  </si>
  <si>
    <t>Service</t>
  </si>
  <si>
    <t>Comp.TT</t>
  </si>
  <si>
    <t xml:space="preserve">Comp. </t>
  </si>
  <si>
    <t>Time</t>
  </si>
  <si>
    <t>Name</t>
  </si>
  <si>
    <t>Number</t>
  </si>
  <si>
    <t>Type</t>
  </si>
  <si>
    <t>at Install.</t>
  </si>
  <si>
    <t>TSO</t>
  </si>
  <si>
    <t>Due</t>
  </si>
  <si>
    <t>T/R Blade</t>
  </si>
  <si>
    <t>Bell</t>
  </si>
  <si>
    <t>206L-4</t>
  </si>
  <si>
    <t>Cyclic Tube</t>
  </si>
  <si>
    <t>206-001-193-001</t>
  </si>
  <si>
    <t>206-040-004-115</t>
  </si>
  <si>
    <t>Servo</t>
  </si>
  <si>
    <t>206-076-062-103</t>
  </si>
  <si>
    <t>Freewheel OH</t>
  </si>
  <si>
    <t>406-040-500-113</t>
  </si>
  <si>
    <t>206-016-201-131</t>
  </si>
  <si>
    <t>206-011-819-109</t>
  </si>
  <si>
    <t>Duplex Bearing</t>
  </si>
  <si>
    <t>Starter Generator</t>
  </si>
  <si>
    <t>206-062-200-113</t>
  </si>
  <si>
    <t>M/R Blade</t>
  </si>
  <si>
    <t>Retention Pin</t>
  </si>
  <si>
    <t>206-011-125-001</t>
  </si>
  <si>
    <t>Latch Bolt</t>
  </si>
  <si>
    <t>Fitting</t>
  </si>
  <si>
    <t>206-011-150-105</t>
  </si>
  <si>
    <t>TT Strap</t>
  </si>
  <si>
    <t>206-011-154-107</t>
  </si>
  <si>
    <t>Yoke</t>
  </si>
  <si>
    <t>206-011-149-105</t>
  </si>
  <si>
    <t>Trunnion</t>
  </si>
  <si>
    <t>206-011-120-103</t>
  </si>
  <si>
    <t>Grip</t>
  </si>
  <si>
    <t>Mast Assy</t>
  </si>
  <si>
    <t>206-040-014-107</t>
  </si>
  <si>
    <t>Mast Pole</t>
  </si>
  <si>
    <t>206-040-535-105</t>
  </si>
  <si>
    <t>206-010-450-101</t>
  </si>
  <si>
    <t>206-010-445-113</t>
  </si>
  <si>
    <t>T T :</t>
  </si>
  <si>
    <t xml:space="preserve">TT A/F </t>
  </si>
  <si>
    <t>at Install</t>
  </si>
  <si>
    <t>Install.</t>
  </si>
  <si>
    <t>Key:</t>
  </si>
  <si>
    <t xml:space="preserve"> TSN</t>
  </si>
  <si>
    <t>Comp.</t>
  </si>
  <si>
    <t>Remain</t>
  </si>
  <si>
    <t>T/R Yoke Assy</t>
  </si>
  <si>
    <t>M/R Hub Assy</t>
  </si>
  <si>
    <t xml:space="preserve">Swashplate </t>
  </si>
  <si>
    <t>Transmission</t>
  </si>
  <si>
    <t>Collective Lever</t>
  </si>
  <si>
    <t>206-010-447-109</t>
  </si>
  <si>
    <t>206-010-443-001</t>
  </si>
  <si>
    <t>T/R Gearbox</t>
  </si>
  <si>
    <t xml:space="preserve">SW Support </t>
  </si>
  <si>
    <t>Coll Idler</t>
  </si>
  <si>
    <t>206-010-446-107</t>
  </si>
  <si>
    <t>KFlex Shaft</t>
  </si>
  <si>
    <t>206-340-300-105</t>
  </si>
  <si>
    <t>690MH</t>
  </si>
  <si>
    <t>206-015-001-107</t>
  </si>
  <si>
    <t>206-015-001-117</t>
  </si>
  <si>
    <t>206-011-132-113A</t>
  </si>
  <si>
    <t>206-011-100-25</t>
  </si>
  <si>
    <t>206-011-260-103</t>
  </si>
  <si>
    <t>206-040-402-003</t>
  </si>
  <si>
    <t>Collective Sleeve</t>
  </si>
  <si>
    <t>206-010-454-109</t>
  </si>
  <si>
    <t>Engine Assy:</t>
  </si>
  <si>
    <t>Governor</t>
  </si>
  <si>
    <t>Bleed Valve</t>
  </si>
  <si>
    <t>Fuel Nozzle</t>
  </si>
  <si>
    <t>Fuel Pump</t>
  </si>
  <si>
    <t>FCU</t>
  </si>
  <si>
    <t>Turbine</t>
  </si>
  <si>
    <t>1st Stage Wheel</t>
  </si>
  <si>
    <t>2nd Stage Wheel</t>
  </si>
  <si>
    <t>3rd Stage Wheel</t>
  </si>
  <si>
    <t>4th Stage Wheel</t>
  </si>
  <si>
    <t>Compressor</t>
  </si>
  <si>
    <t>Impeller</t>
  </si>
  <si>
    <t>Gearbox</t>
  </si>
  <si>
    <t>Engine TT</t>
  </si>
  <si>
    <t>Engine Cyc</t>
  </si>
  <si>
    <t>cyc</t>
  </si>
  <si>
    <t>Engine 250-C30S</t>
  </si>
  <si>
    <t>Turbine TT</t>
  </si>
  <si>
    <t>TT on Eng/Tur</t>
  </si>
  <si>
    <t xml:space="preserve">  </t>
  </si>
  <si>
    <t>Turbine Cycles</t>
  </si>
  <si>
    <t>Compressor TT</t>
  </si>
  <si>
    <t>Compressor Cycles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</si>
</sst>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"/>
  </numFmts>
  <fonts count="22">
    <font>
      <sz val="12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96"/>
  <sheetViews>
    <sheetView tabSelected="1" defaultGridColor="0" view="pageBreakPreview" zoomScale="60" zoomScaleNormal="87" zoomScalePageLayoutView="0" colorId="22" workbookViewId="0" topLeftCell="A46">
      <selection activeCell="H69" sqref="H69"/>
    </sheetView>
  </sheetViews>
  <sheetFormatPr defaultColWidth="9.77734375" defaultRowHeight="15"/>
  <cols>
    <col min="1" max="1" width="33.10546875" style="11" bestFit="1" customWidth="1"/>
    <col min="2" max="2" width="11.3359375" style="11" bestFit="1" customWidth="1"/>
    <col min="3" max="3" width="19.99609375" style="11" bestFit="1" customWidth="1"/>
    <col min="4" max="5" width="10.21484375" style="11" bestFit="1" customWidth="1"/>
    <col min="6" max="6" width="26.88671875" style="2" customWidth="1"/>
    <col min="7" max="7" width="13.99609375" style="2" customWidth="1"/>
    <col min="8" max="8" width="13.21484375" style="11" customWidth="1"/>
    <col min="9" max="9" width="13.88671875" style="2" customWidth="1"/>
    <col min="10" max="10" width="14.21484375" style="11" customWidth="1"/>
    <col min="11" max="11" width="16.88671875" style="11" customWidth="1"/>
    <col min="12" max="12" width="20.21484375" style="2" customWidth="1"/>
    <col min="13" max="13" width="0" style="1" hidden="1" customWidth="1"/>
    <col min="14" max="16384" width="9.77734375" style="1" customWidth="1"/>
  </cols>
  <sheetData>
    <row r="1" spans="1:12" ht="20.25">
      <c r="A1" s="5" t="s">
        <v>0</v>
      </c>
      <c r="B1" s="5" t="s">
        <v>28</v>
      </c>
      <c r="C1" s="5" t="s">
        <v>1</v>
      </c>
      <c r="D1" s="5" t="s">
        <v>82</v>
      </c>
      <c r="E1" s="7" t="s">
        <v>2</v>
      </c>
      <c r="F1" s="3" t="s">
        <v>61</v>
      </c>
      <c r="G1" s="8">
        <v>2364</v>
      </c>
      <c r="H1" s="7"/>
      <c r="I1" s="3" t="s">
        <v>65</v>
      </c>
      <c r="J1" s="5" t="s">
        <v>2</v>
      </c>
      <c r="K1" s="5" t="s">
        <v>3</v>
      </c>
      <c r="L1" s="3" t="s">
        <v>4</v>
      </c>
    </row>
    <row r="2" spans="1:12" ht="20.25">
      <c r="A2" s="5" t="s">
        <v>5</v>
      </c>
      <c r="B2" s="5">
        <v>2000</v>
      </c>
      <c r="C2" s="5" t="s">
        <v>6</v>
      </c>
      <c r="D2" s="5">
        <v>52238</v>
      </c>
      <c r="E2" s="7"/>
      <c r="F2" s="3" t="s">
        <v>2</v>
      </c>
      <c r="G2" s="3" t="s">
        <v>2</v>
      </c>
      <c r="H2" s="5" t="s">
        <v>2</v>
      </c>
      <c r="I2" s="3"/>
      <c r="J2" s="5" t="s">
        <v>2</v>
      </c>
      <c r="K2" s="5" t="s">
        <v>7</v>
      </c>
      <c r="L2" s="3" t="s">
        <v>8</v>
      </c>
    </row>
    <row r="3" spans="1:12" ht="20.25">
      <c r="A3" s="5" t="s">
        <v>9</v>
      </c>
      <c r="B3" s="5" t="s">
        <v>29</v>
      </c>
      <c r="C3" s="7"/>
      <c r="D3" s="7"/>
      <c r="E3" s="7"/>
      <c r="F3" s="3" t="s">
        <v>2</v>
      </c>
      <c r="G3" s="8" t="s">
        <v>2</v>
      </c>
      <c r="H3" s="7"/>
      <c r="I3" s="3"/>
      <c r="J3" s="5" t="s">
        <v>2</v>
      </c>
      <c r="K3" s="5" t="s">
        <v>10</v>
      </c>
      <c r="L3" s="3" t="s">
        <v>11</v>
      </c>
    </row>
    <row r="4" spans="1:12" ht="20.25">
      <c r="A4" s="9" t="s">
        <v>12</v>
      </c>
      <c r="B4" s="9">
        <v>40051</v>
      </c>
      <c r="C4" s="7"/>
      <c r="D4" s="7"/>
      <c r="E4" s="7"/>
      <c r="F4" s="3" t="s">
        <v>13</v>
      </c>
      <c r="G4" s="8">
        <v>2364</v>
      </c>
      <c r="H4" s="7"/>
      <c r="I4" s="3"/>
      <c r="J4" s="5" t="s">
        <v>2</v>
      </c>
      <c r="K4" s="5" t="s">
        <v>14</v>
      </c>
      <c r="L4" s="3" t="s">
        <v>15</v>
      </c>
    </row>
    <row r="5" spans="1:12" ht="20.25">
      <c r="A5" s="9" t="s">
        <v>108</v>
      </c>
      <c r="B5" s="9"/>
      <c r="C5" s="7"/>
      <c r="D5" s="7"/>
      <c r="E5" s="7"/>
      <c r="F5" s="3" t="s">
        <v>105</v>
      </c>
      <c r="G5" s="8">
        <v>11661.2</v>
      </c>
      <c r="H5" s="7"/>
      <c r="I5" s="3"/>
      <c r="J5" s="5"/>
      <c r="K5" s="5" t="s">
        <v>107</v>
      </c>
      <c r="L5" s="16">
        <v>5</v>
      </c>
    </row>
    <row r="6" spans="1:12" ht="20.25">
      <c r="A6" s="9"/>
      <c r="B6" s="9"/>
      <c r="C6" s="7"/>
      <c r="D6" s="7"/>
      <c r="E6" s="7"/>
      <c r="F6" s="3" t="s">
        <v>106</v>
      </c>
      <c r="G6" s="8">
        <v>38979</v>
      </c>
      <c r="H6" s="7"/>
      <c r="I6" s="3"/>
      <c r="J6" s="5"/>
      <c r="K6" s="5"/>
      <c r="L6" s="3"/>
    </row>
    <row r="7" spans="1:12" ht="20.25">
      <c r="A7" s="9"/>
      <c r="B7" s="9"/>
      <c r="C7" s="7"/>
      <c r="D7" s="7"/>
      <c r="E7" s="7"/>
      <c r="F7" s="3"/>
      <c r="G7" s="8"/>
      <c r="H7" s="7"/>
      <c r="I7" s="3"/>
      <c r="J7" s="5"/>
      <c r="K7" s="5"/>
      <c r="L7" s="3"/>
    </row>
    <row r="8" spans="1:13" ht="20.25">
      <c r="A8" s="7"/>
      <c r="B8" s="7"/>
      <c r="C8" s="7"/>
      <c r="D8" s="7"/>
      <c r="E8" s="7"/>
      <c r="F8" s="3"/>
      <c r="G8" s="3"/>
      <c r="H8" s="7"/>
      <c r="I8" s="4"/>
      <c r="J8" s="7"/>
      <c r="K8" s="7" t="s">
        <v>2</v>
      </c>
      <c r="L8" s="4" t="s">
        <v>2</v>
      </c>
      <c r="M8" s="1">
        <v>8434.2</v>
      </c>
    </row>
    <row r="9" spans="1:12" ht="20.25">
      <c r="A9" s="5" t="s">
        <v>16</v>
      </c>
      <c r="B9" s="5"/>
      <c r="C9" s="5" t="s">
        <v>16</v>
      </c>
      <c r="D9" s="5" t="s">
        <v>17</v>
      </c>
      <c r="E9" s="5" t="s">
        <v>17</v>
      </c>
      <c r="F9" s="3" t="s">
        <v>62</v>
      </c>
      <c r="G9" s="3" t="s">
        <v>18</v>
      </c>
      <c r="H9" s="5" t="s">
        <v>25</v>
      </c>
      <c r="I9" s="3" t="s">
        <v>67</v>
      </c>
      <c r="J9" s="5" t="s">
        <v>19</v>
      </c>
      <c r="K9" s="5" t="s">
        <v>20</v>
      </c>
      <c r="L9" s="3" t="s">
        <v>20</v>
      </c>
    </row>
    <row r="10" spans="1:12" ht="20.25">
      <c r="A10" s="5" t="s">
        <v>21</v>
      </c>
      <c r="B10" s="5"/>
      <c r="C10" s="5" t="s">
        <v>22</v>
      </c>
      <c r="D10" s="5" t="s">
        <v>23</v>
      </c>
      <c r="E10" s="5" t="s">
        <v>20</v>
      </c>
      <c r="F10" s="3" t="s">
        <v>63</v>
      </c>
      <c r="G10" s="3" t="s">
        <v>24</v>
      </c>
      <c r="H10" s="5" t="s">
        <v>64</v>
      </c>
      <c r="I10" s="3" t="s">
        <v>66</v>
      </c>
      <c r="J10" s="5" t="s">
        <v>25</v>
      </c>
      <c r="K10" s="5" t="s">
        <v>26</v>
      </c>
      <c r="L10" s="3" t="s">
        <v>68</v>
      </c>
    </row>
    <row r="11" spans="1:12" ht="20.25">
      <c r="A11" s="5" t="s">
        <v>2</v>
      </c>
      <c r="B11" s="7"/>
      <c r="C11" s="7"/>
      <c r="D11" s="7"/>
      <c r="E11" s="7"/>
      <c r="F11" s="4"/>
      <c r="G11" s="4"/>
      <c r="H11" s="7"/>
      <c r="I11" s="6" t="s">
        <v>2</v>
      </c>
      <c r="J11" s="7"/>
      <c r="K11" s="7"/>
      <c r="L11" s="4"/>
    </row>
    <row r="12" spans="1:12" ht="20.25">
      <c r="A12" s="7" t="s">
        <v>89</v>
      </c>
      <c r="B12" s="7" t="s">
        <v>2</v>
      </c>
      <c r="C12" s="7" t="s">
        <v>90</v>
      </c>
      <c r="D12" s="10">
        <v>2</v>
      </c>
      <c r="E12" s="7">
        <v>4800</v>
      </c>
      <c r="F12" s="4">
        <v>2364</v>
      </c>
      <c r="G12" s="4">
        <v>495</v>
      </c>
      <c r="H12" s="7">
        <v>495</v>
      </c>
      <c r="I12" s="6">
        <f>IF(D12=1,($G$1-F12)+(G12),IF(D12=2,($G$1-F12)+(G12),IF(D12=3,($G$1-F12)+(G12),IF(D12=4,($G$1-F12)+(G12),IF(D12=5,($G$4-F12)+(G12),IF(D12=6,"","   n/a"))))))</f>
        <v>495</v>
      </c>
      <c r="J12" s="10">
        <f>IF(D12=1,($G$1-F12)+(H12),IF(D12=5,($G$4-F12)+(H12),IF(D12=2,($G$1-F12)+(H12),IF(D12=4,($G$1-F12)+(H12),IF(D12=3,($G$1-F12)+(H12),IF(D12=6,"","         n/a"))))))</f>
        <v>495</v>
      </c>
      <c r="K12" s="10">
        <f aca="true" t="shared" si="0" ref="K12:K22">IF(D12=1,(E12+F12)-(H12),IF(D12=5,(E12+F12)-(H12),IF(D12=4,(E12+F12)-(H12),IF(D12=2,(E12+F12)-(G12),IF(E12=3,"","           n/a")))))</f>
        <v>6669</v>
      </c>
      <c r="L12" s="6">
        <f aca="true" t="shared" si="1" ref="L12:L47">IF(D12=1,(E12-H12)-($G$1-F12),IF(D12=5,(E12-H12)-($G$4-F12),IF(D12=4,(E12-H12)-($G$1-F12),IF(D12=2,(E12-I12),IF($D$10=3,0,"           n/a")))))</f>
        <v>4305</v>
      </c>
    </row>
    <row r="13" spans="1:12" ht="20.25">
      <c r="A13" s="7" t="s">
        <v>73</v>
      </c>
      <c r="B13" s="7" t="s">
        <v>2</v>
      </c>
      <c r="C13" s="7" t="s">
        <v>74</v>
      </c>
      <c r="D13" s="7">
        <v>2</v>
      </c>
      <c r="E13" s="7">
        <v>4800</v>
      </c>
      <c r="F13" s="4">
        <v>2364</v>
      </c>
      <c r="G13" s="4">
        <v>2795.8</v>
      </c>
      <c r="H13" s="7"/>
      <c r="I13" s="6">
        <f>IF(D13=1,($G$1-F13)+(G13),IF(D13=2,($G$1-F13)+(G13),IF(D13=3,($G$1-F13)+(G13),IF(D13=4,($G$1-F13)+(G13),IF(D13=5,($G$4-F13)+(G13),IF(D13=6,"","   n/a"))))))</f>
        <v>2795.8</v>
      </c>
      <c r="J13" s="10">
        <f>IF(D13=1,($G$1-F13)+(H13),IF(D13=5,($G$4-F13)+(H13),IF(D13=2,($G$1-F13)+(H13),IF(D13=4,($G$1-F13)+(H13),IF(D13=3,($G$1-F13)+(H13),IF(D13=6,"","         n/a"))))))</f>
        <v>0</v>
      </c>
      <c r="K13" s="10">
        <f t="shared" si="0"/>
        <v>4368.2</v>
      </c>
      <c r="L13" s="6">
        <f t="shared" si="1"/>
        <v>2004.1999999999998</v>
      </c>
    </row>
    <row r="14" spans="1:12" ht="20.25">
      <c r="A14" s="7" t="s">
        <v>30</v>
      </c>
      <c r="B14" s="7" t="s">
        <v>2</v>
      </c>
      <c r="C14" s="7" t="s">
        <v>31</v>
      </c>
      <c r="D14" s="7">
        <v>2</v>
      </c>
      <c r="E14" s="7">
        <v>4800</v>
      </c>
      <c r="F14" s="4">
        <v>0</v>
      </c>
      <c r="G14" s="4">
        <v>0</v>
      </c>
      <c r="H14" s="7"/>
      <c r="I14" s="6">
        <f>IF(D14=1,($G$1-F14)+(G14),IF(D14=2,($G$1-F14)+(G14),IF(D14=3,($G$1-F14)+(G14),IF(D14=4,($G$1-F14)+(G14),IF(D14=5,($G$4-F14)+(G14),IF(D14=6,"","   n/a"))))))</f>
        <v>2364</v>
      </c>
      <c r="J14" s="10">
        <f>IF(D14=1,($G$1-F14)+(H14),IF(D14=5,($G$4-F14)+(H14),IF(D14=2,($G$1-F14)+(H14),IF(D14=4,($G$1-F14)+(H14),IF(D14=3,($G$1-F14)+(H14),IF(D14=6,"","         n/a"))))))</f>
        <v>2364</v>
      </c>
      <c r="K14" s="10">
        <f t="shared" si="0"/>
        <v>4800</v>
      </c>
      <c r="L14" s="6">
        <f t="shared" si="1"/>
        <v>2436</v>
      </c>
    </row>
    <row r="15" spans="1:12" ht="20.25">
      <c r="A15" s="7" t="s">
        <v>30</v>
      </c>
      <c r="B15" s="7" t="s">
        <v>2</v>
      </c>
      <c r="C15" s="7" t="s">
        <v>31</v>
      </c>
      <c r="D15" s="7">
        <v>2</v>
      </c>
      <c r="E15" s="7">
        <v>4800</v>
      </c>
      <c r="F15" s="4">
        <v>0</v>
      </c>
      <c r="G15" s="4">
        <v>0</v>
      </c>
      <c r="H15" s="7"/>
      <c r="I15" s="6">
        <f>IF(D15=1,($G$1-F15)+(G15),IF(D15=2,($G$1-F15)+(G15),IF(D15=3,($G$1-F15)+(G15),IF(D15=4,($G$1-F15)+(G15),IF(D15=5,($G$4-F15)+(G15),IF(D15=6,"","   n/a"))))))</f>
        <v>2364</v>
      </c>
      <c r="J15" s="10">
        <f>IF(D15=1,($G$1-F15)+(H15),IF(D15=5,($G$4-F15)+(H15),IF(D15=2,($G$1-F15)+(H15),IF(D15=4,($G$1-F15)+(H15),IF(D15=3,($G$1-F15)+(H15),IF(D15=6,"","         n/a"))))))</f>
        <v>2364</v>
      </c>
      <c r="K15" s="10">
        <f t="shared" si="0"/>
        <v>4800</v>
      </c>
      <c r="L15" s="6">
        <f t="shared" si="1"/>
        <v>2436</v>
      </c>
    </row>
    <row r="16" spans="1:12" ht="20.25">
      <c r="A16" s="7" t="s">
        <v>72</v>
      </c>
      <c r="B16" s="7" t="s">
        <v>2</v>
      </c>
      <c r="C16" s="7" t="s">
        <v>32</v>
      </c>
      <c r="D16" s="7">
        <v>1</v>
      </c>
      <c r="E16" s="7">
        <v>4500</v>
      </c>
      <c r="F16" s="4">
        <v>2364</v>
      </c>
      <c r="G16" s="4">
        <v>1523.5</v>
      </c>
      <c r="H16" s="7">
        <v>0</v>
      </c>
      <c r="I16" s="6">
        <f aca="true" t="shared" si="2" ref="I16:I22">IF(D16=1,($G$1-F16)+(G16),IF(D16=2,($G$1-F16)+(G16),IF(D16=3,($G$1-F16)+(G16),IF(D16=4,($G$1-F16)+(G16),IF(D16=5,($G$4-F16)+(G16),IF(D16=6,"","   n/a"))))))</f>
        <v>1523.5</v>
      </c>
      <c r="J16" s="10">
        <f aca="true" t="shared" si="3" ref="J16:J22">IF(D16=1,($G$1-F16)+(H16),IF(D16=5,($G$4-F16)+(H16),IF(D16=2,($G$1-F16)+(H16),IF(D16=4,($G$1-F16)+(H16),IF(D16=3,($G$1-F16)+(H16),IF(D16=6,"","         n/a"))))))</f>
        <v>0</v>
      </c>
      <c r="K16" s="10">
        <f t="shared" si="0"/>
        <v>6864</v>
      </c>
      <c r="L16" s="6">
        <f t="shared" si="1"/>
        <v>4500</v>
      </c>
    </row>
    <row r="17" spans="1:12" ht="20.25">
      <c r="A17" s="7" t="s">
        <v>80</v>
      </c>
      <c r="B17" s="7" t="s">
        <v>2</v>
      </c>
      <c r="C17" s="7" t="s">
        <v>81</v>
      </c>
      <c r="D17" s="7">
        <v>2</v>
      </c>
      <c r="E17" s="7">
        <v>5000</v>
      </c>
      <c r="F17" s="4">
        <v>2364</v>
      </c>
      <c r="G17" s="4">
        <v>1890.8</v>
      </c>
      <c r="H17" s="7"/>
      <c r="I17" s="6">
        <f t="shared" si="2"/>
        <v>1890.8</v>
      </c>
      <c r="J17" s="10">
        <f t="shared" si="3"/>
        <v>0</v>
      </c>
      <c r="K17" s="10">
        <f t="shared" si="0"/>
        <v>5473.2</v>
      </c>
      <c r="L17" s="6">
        <f t="shared" si="1"/>
        <v>3109.2</v>
      </c>
    </row>
    <row r="18" spans="1:12" ht="20.25">
      <c r="A18" s="7" t="s">
        <v>33</v>
      </c>
      <c r="B18" s="7" t="s">
        <v>2</v>
      </c>
      <c r="C18" s="7" t="s">
        <v>34</v>
      </c>
      <c r="D18" s="7">
        <v>2</v>
      </c>
      <c r="E18" s="7">
        <v>3600</v>
      </c>
      <c r="F18" s="4">
        <v>0</v>
      </c>
      <c r="G18" s="4">
        <v>0</v>
      </c>
      <c r="H18" s="7"/>
      <c r="I18" s="6">
        <f t="shared" si="2"/>
        <v>2364</v>
      </c>
      <c r="J18" s="10">
        <f t="shared" si="3"/>
        <v>2364</v>
      </c>
      <c r="K18" s="10">
        <f t="shared" si="0"/>
        <v>3600</v>
      </c>
      <c r="L18" s="6">
        <f t="shared" si="1"/>
        <v>1236</v>
      </c>
    </row>
    <row r="19" spans="1:12" ht="20.25">
      <c r="A19" s="7" t="s">
        <v>33</v>
      </c>
      <c r="B19" s="7" t="s">
        <v>2</v>
      </c>
      <c r="C19" s="7" t="s">
        <v>34</v>
      </c>
      <c r="D19" s="7">
        <v>2</v>
      </c>
      <c r="E19" s="7">
        <v>3600</v>
      </c>
      <c r="F19" s="4">
        <v>0</v>
      </c>
      <c r="G19" s="4">
        <v>0</v>
      </c>
      <c r="H19" s="7"/>
      <c r="I19" s="6">
        <f t="shared" si="2"/>
        <v>2364</v>
      </c>
      <c r="J19" s="10">
        <f t="shared" si="3"/>
        <v>2364</v>
      </c>
      <c r="K19" s="10">
        <f t="shared" si="0"/>
        <v>3600</v>
      </c>
      <c r="L19" s="6">
        <f t="shared" si="1"/>
        <v>1236</v>
      </c>
    </row>
    <row r="20" spans="1:12" ht="20.25">
      <c r="A20" s="7" t="s">
        <v>33</v>
      </c>
      <c r="B20" s="7" t="s">
        <v>2</v>
      </c>
      <c r="C20" s="7" t="s">
        <v>34</v>
      </c>
      <c r="D20" s="7">
        <v>2</v>
      </c>
      <c r="E20" s="7">
        <v>3600</v>
      </c>
      <c r="F20" s="4">
        <v>0</v>
      </c>
      <c r="G20" s="4">
        <v>0</v>
      </c>
      <c r="H20" s="7"/>
      <c r="I20" s="6">
        <f t="shared" si="2"/>
        <v>2364</v>
      </c>
      <c r="J20" s="10">
        <f t="shared" si="3"/>
        <v>2364</v>
      </c>
      <c r="K20" s="10">
        <f t="shared" si="0"/>
        <v>3600</v>
      </c>
      <c r="L20" s="6">
        <f t="shared" si="1"/>
        <v>1236</v>
      </c>
    </row>
    <row r="21" spans="1:12" ht="21.75" customHeight="1">
      <c r="A21" s="7" t="s">
        <v>35</v>
      </c>
      <c r="B21" s="7" t="s">
        <v>2</v>
      </c>
      <c r="C21" s="7" t="s">
        <v>36</v>
      </c>
      <c r="D21" s="7">
        <v>1</v>
      </c>
      <c r="E21" s="7">
        <v>3000</v>
      </c>
      <c r="F21" s="4">
        <v>2364</v>
      </c>
      <c r="G21" s="4">
        <v>3329.6</v>
      </c>
      <c r="H21" s="7">
        <v>0</v>
      </c>
      <c r="I21" s="6">
        <f t="shared" si="2"/>
        <v>3329.6</v>
      </c>
      <c r="J21" s="10">
        <f t="shared" si="3"/>
        <v>0</v>
      </c>
      <c r="K21" s="10">
        <f t="shared" si="0"/>
        <v>5364</v>
      </c>
      <c r="L21" s="6">
        <f t="shared" si="1"/>
        <v>3000</v>
      </c>
    </row>
    <row r="22" spans="1:12" ht="20.25">
      <c r="A22" s="7" t="s">
        <v>27</v>
      </c>
      <c r="B22" s="7" t="s">
        <v>2</v>
      </c>
      <c r="C22" s="7" t="s">
        <v>37</v>
      </c>
      <c r="D22" s="7">
        <v>2</v>
      </c>
      <c r="E22" s="7">
        <v>2500</v>
      </c>
      <c r="F22" s="4">
        <v>2364</v>
      </c>
      <c r="G22" s="4">
        <v>932.5</v>
      </c>
      <c r="H22" s="7" t="s">
        <v>2</v>
      </c>
      <c r="I22" s="6">
        <f t="shared" si="2"/>
        <v>932.5</v>
      </c>
      <c r="J22" s="10">
        <f t="shared" si="3"/>
        <v>0</v>
      </c>
      <c r="K22" s="10">
        <f t="shared" si="0"/>
        <v>3931.5</v>
      </c>
      <c r="L22" s="6">
        <f t="shared" si="1"/>
        <v>1567.5</v>
      </c>
    </row>
    <row r="23" spans="1:12" ht="20.25">
      <c r="A23" s="7" t="s">
        <v>27</v>
      </c>
      <c r="B23" s="7"/>
      <c r="C23" s="7" t="s">
        <v>37</v>
      </c>
      <c r="D23" s="7">
        <v>2</v>
      </c>
      <c r="E23" s="7">
        <v>2500</v>
      </c>
      <c r="F23" s="4">
        <v>2364</v>
      </c>
      <c r="G23" s="4">
        <v>932.5</v>
      </c>
      <c r="H23" s="7">
        <v>0</v>
      </c>
      <c r="I23" s="6">
        <f aca="true" t="shared" si="4" ref="I23:I28">IF(D23=1,($G$1-F23)+(G23),IF(D23=2,($G$1-F23)+(G23),IF(D23=3,($G$1-F23)+(G23),IF(D23=4,($G$1-F23)+(G23),IF(D23=5,($G$4-F23)+(G23),IF(D23=6,"","   n/a"))))))</f>
        <v>932.5</v>
      </c>
      <c r="J23" s="10">
        <f aca="true" t="shared" si="5" ref="J23:J28">IF(D23=1,($G$1-F23)+(H23),IF(D23=5,($G$4-F23)+(H23),IF(D23=2,($G$1-F23)+(H23),IF(D23=4,($G$1-F23)+(H23),IF(D23=3,($G$1-F23)+(H23),IF(D23=6,"","         n/a"))))))</f>
        <v>0</v>
      </c>
      <c r="K23" s="10">
        <f aca="true" t="shared" si="6" ref="K23:K28">IF(D23=1,(E23+F23)-(H23),IF(D23=5,(E23+F23)-(H23),IF(D23=4,(E23+F23)-(H23),IF(D23=2,(E23+F23)-(G23),IF(E23=3,"","           n/a")))))</f>
        <v>3931.5</v>
      </c>
      <c r="L23" s="6">
        <f t="shared" si="1"/>
        <v>1567.5</v>
      </c>
    </row>
    <row r="24" spans="1:12" ht="20.25">
      <c r="A24" s="7" t="s">
        <v>69</v>
      </c>
      <c r="B24" s="7" t="s">
        <v>2</v>
      </c>
      <c r="C24" s="7" t="s">
        <v>38</v>
      </c>
      <c r="D24" s="7">
        <v>2</v>
      </c>
      <c r="E24" s="7">
        <v>5000</v>
      </c>
      <c r="F24" s="4">
        <v>2364</v>
      </c>
      <c r="G24" s="4">
        <v>1539</v>
      </c>
      <c r="H24" s="7">
        <v>0</v>
      </c>
      <c r="I24" s="6">
        <f t="shared" si="4"/>
        <v>1539</v>
      </c>
      <c r="J24" s="10">
        <f t="shared" si="5"/>
        <v>0</v>
      </c>
      <c r="K24" s="10">
        <f t="shared" si="6"/>
        <v>5825</v>
      </c>
      <c r="L24" s="6">
        <f t="shared" si="1"/>
        <v>3461</v>
      </c>
    </row>
    <row r="25" spans="1:12" ht="20.25">
      <c r="A25" s="7" t="s">
        <v>39</v>
      </c>
      <c r="B25" s="7" t="s">
        <v>2</v>
      </c>
      <c r="C25" s="7" t="s">
        <v>75</v>
      </c>
      <c r="D25" s="7">
        <v>3</v>
      </c>
      <c r="E25" s="7">
        <v>0</v>
      </c>
      <c r="F25" s="4">
        <v>2364</v>
      </c>
      <c r="G25" s="4">
        <v>2812.8</v>
      </c>
      <c r="H25" s="7"/>
      <c r="I25" s="6">
        <f t="shared" si="4"/>
        <v>2812.8</v>
      </c>
      <c r="J25" s="10">
        <f t="shared" si="5"/>
        <v>0</v>
      </c>
      <c r="K25" s="10" t="str">
        <f t="shared" si="6"/>
        <v>           n/a</v>
      </c>
      <c r="L25" s="6" t="str">
        <f t="shared" si="1"/>
        <v>           n/a</v>
      </c>
    </row>
    <row r="26" spans="1:12" ht="20.25">
      <c r="A26" s="7" t="s">
        <v>76</v>
      </c>
      <c r="B26" s="7" t="s">
        <v>2</v>
      </c>
      <c r="C26" s="7" t="s">
        <v>88</v>
      </c>
      <c r="D26" s="7">
        <v>1</v>
      </c>
      <c r="E26" s="7">
        <v>6000</v>
      </c>
      <c r="F26" s="4">
        <v>2364</v>
      </c>
      <c r="G26" s="4">
        <v>2302.1</v>
      </c>
      <c r="H26" s="7">
        <v>2302.1</v>
      </c>
      <c r="I26" s="6">
        <f t="shared" si="4"/>
        <v>2302.1</v>
      </c>
      <c r="J26" s="10">
        <f t="shared" si="5"/>
        <v>2302.1</v>
      </c>
      <c r="K26" s="10">
        <f t="shared" si="6"/>
        <v>6061.9</v>
      </c>
      <c r="L26" s="6">
        <f t="shared" si="1"/>
        <v>3697.9</v>
      </c>
    </row>
    <row r="27" spans="1:12" ht="20.25">
      <c r="A27" s="7" t="s">
        <v>40</v>
      </c>
      <c r="B27" s="7" t="s">
        <v>2</v>
      </c>
      <c r="C27" s="7" t="s">
        <v>41</v>
      </c>
      <c r="D27" s="7">
        <v>1</v>
      </c>
      <c r="E27" s="7">
        <v>1000</v>
      </c>
      <c r="F27" s="4">
        <v>2364</v>
      </c>
      <c r="G27" s="4">
        <v>650.3</v>
      </c>
      <c r="H27" s="7" t="s">
        <v>2</v>
      </c>
      <c r="I27" s="6">
        <f t="shared" si="4"/>
        <v>650.3</v>
      </c>
      <c r="J27" s="10">
        <f t="shared" si="5"/>
        <v>0</v>
      </c>
      <c r="K27" s="10">
        <f t="shared" si="6"/>
        <v>3364</v>
      </c>
      <c r="L27" s="6">
        <f t="shared" si="1"/>
        <v>1000</v>
      </c>
    </row>
    <row r="28" spans="1:12" ht="20.25">
      <c r="A28" s="7" t="s">
        <v>42</v>
      </c>
      <c r="B28" s="7" t="s">
        <v>2</v>
      </c>
      <c r="C28" s="7" t="s">
        <v>83</v>
      </c>
      <c r="D28" s="7">
        <v>2</v>
      </c>
      <c r="E28" s="7">
        <v>3600</v>
      </c>
      <c r="F28" s="4">
        <v>2364</v>
      </c>
      <c r="G28" s="4">
        <v>1699.6</v>
      </c>
      <c r="H28" s="7" t="s">
        <v>2</v>
      </c>
      <c r="I28" s="6">
        <f t="shared" si="4"/>
        <v>1699.6</v>
      </c>
      <c r="J28" s="10">
        <f t="shared" si="5"/>
        <v>0</v>
      </c>
      <c r="K28" s="10">
        <f t="shared" si="6"/>
        <v>4264.4</v>
      </c>
      <c r="L28" s="6">
        <f t="shared" si="1"/>
        <v>1900.4</v>
      </c>
    </row>
    <row r="29" spans="1:12" ht="20.25">
      <c r="A29" s="7" t="s">
        <v>42</v>
      </c>
      <c r="B29" s="7" t="s">
        <v>2</v>
      </c>
      <c r="C29" s="7" t="s">
        <v>84</v>
      </c>
      <c r="D29" s="7">
        <v>2</v>
      </c>
      <c r="E29" s="7">
        <v>3600</v>
      </c>
      <c r="F29" s="4">
        <v>2364</v>
      </c>
      <c r="G29" s="4">
        <v>1700</v>
      </c>
      <c r="H29" s="7"/>
      <c r="I29" s="6">
        <f aca="true" t="shared" si="7" ref="I29:I43">IF(D29=1,($G$1-F29)+(G29),IF(D29=2,($G$1-F29)+(G29),IF(D29=3,($G$1-F29)+(G29),IF(D29=4,($G$1-F29)+(G29),IF(D29=5,($G$4-F29)+(G29),IF(D29=6,"","   n/a"))))))</f>
        <v>1700</v>
      </c>
      <c r="J29" s="10">
        <f aca="true" t="shared" si="8" ref="J29:J43">IF(D29=1,($G$1-F29)+(H29),IF(D29=5,($G$4-F29)+(H29),IF(D29=2,($G$1-F29)+(H29),IF(D29=4,($G$1-F29)+(H29),IF(D29=3,($G$1-F29)+(H29),IF(D29=6,"","         n/a"))))))</f>
        <v>0</v>
      </c>
      <c r="K29" s="10">
        <f aca="true" t="shared" si="9" ref="K29:K43">IF(D29=1,(E29+F29)-(H29),IF(D29=5,(E29+F29)-(H29),IF(D29=4,(E29+F29)-(H29),IF(D29=2,(E29+F29)-(G29),IF(E29=3,"","           n/a")))))</f>
        <v>4264</v>
      </c>
      <c r="L29" s="6">
        <f t="shared" si="1"/>
        <v>1900</v>
      </c>
    </row>
    <row r="30" spans="1:12" ht="20.25">
      <c r="A30" s="7" t="s">
        <v>70</v>
      </c>
      <c r="B30" s="7" t="s">
        <v>2</v>
      </c>
      <c r="C30" s="7" t="s">
        <v>86</v>
      </c>
      <c r="D30" s="7">
        <v>1</v>
      </c>
      <c r="E30" s="7">
        <v>2400</v>
      </c>
      <c r="F30" s="4">
        <v>2364</v>
      </c>
      <c r="G30" s="4">
        <v>796.1</v>
      </c>
      <c r="H30" s="7">
        <v>796.1</v>
      </c>
      <c r="I30" s="6">
        <f t="shared" si="7"/>
        <v>796.1</v>
      </c>
      <c r="J30" s="10">
        <f t="shared" si="8"/>
        <v>796.1</v>
      </c>
      <c r="K30" s="10">
        <f t="shared" si="9"/>
        <v>3967.9</v>
      </c>
      <c r="L30" s="6">
        <f t="shared" si="1"/>
        <v>1603.9</v>
      </c>
    </row>
    <row r="31" spans="1:12" ht="20.25">
      <c r="A31" s="7" t="s">
        <v>43</v>
      </c>
      <c r="B31" s="7" t="s">
        <v>2</v>
      </c>
      <c r="C31" s="7" t="s">
        <v>44</v>
      </c>
      <c r="D31" s="7">
        <v>2</v>
      </c>
      <c r="E31" s="7">
        <v>1200</v>
      </c>
      <c r="F31" s="4">
        <v>2364</v>
      </c>
      <c r="G31" s="4">
        <v>796.1</v>
      </c>
      <c r="H31" s="7">
        <v>796.1</v>
      </c>
      <c r="I31" s="6">
        <f>IF(D31=1,($G$1-F31)+(G31),IF(D31=2,($G$1-F31)+(G31),IF(D31=3,($G$1-F31)+(G31),IF(D31=4,($G$1-F31)+(G31),IF(D31=5,($G$4-F31)+(G31),IF(D31=6,"","   n/a"))))))</f>
        <v>796.1</v>
      </c>
      <c r="J31" s="10">
        <f>IF(D31=1,($G$1-F31)+(H31),IF(D31=5,($G$4-F31)+(H31),IF(D31=2,($G$1-F31)+(H31),IF(D31=4,($G$1-F31)+(H31),IF(D31=3,($G$1-F31)+(H31),IF(D31=6,"","         n/a"))))))</f>
        <v>796.1</v>
      </c>
      <c r="K31" s="10">
        <f>IF(D31=1,(E31+F31)-(H31),IF(D31=5,(E31+F31)-(H31),IF(D31=4,(E31+F31)-(H31),IF(D31=2,(E31+F31)-(G31),IF(E31=3,"","           n/a")))))</f>
        <v>2767.9</v>
      </c>
      <c r="L31" s="6">
        <f t="shared" si="1"/>
        <v>403.9</v>
      </c>
    </row>
    <row r="32" spans="1:12" ht="20.25">
      <c r="A32" s="7" t="s">
        <v>43</v>
      </c>
      <c r="B32" s="7" t="s">
        <v>2</v>
      </c>
      <c r="C32" s="7" t="s">
        <v>44</v>
      </c>
      <c r="D32" s="7">
        <v>2</v>
      </c>
      <c r="E32" s="7">
        <v>1200</v>
      </c>
      <c r="F32" s="4">
        <v>2364</v>
      </c>
      <c r="G32" s="4">
        <v>796.1</v>
      </c>
      <c r="H32" s="7">
        <v>796.1</v>
      </c>
      <c r="I32" s="6">
        <f t="shared" si="7"/>
        <v>796.1</v>
      </c>
      <c r="J32" s="10">
        <f t="shared" si="8"/>
        <v>796.1</v>
      </c>
      <c r="K32" s="10">
        <f t="shared" si="9"/>
        <v>2767.9</v>
      </c>
      <c r="L32" s="6">
        <f t="shared" si="1"/>
        <v>403.9</v>
      </c>
    </row>
    <row r="33" spans="1:12" ht="20.25">
      <c r="A33" s="7" t="s">
        <v>45</v>
      </c>
      <c r="B33" s="7" t="s">
        <v>2</v>
      </c>
      <c r="C33" s="7" t="s">
        <v>87</v>
      </c>
      <c r="D33" s="7">
        <v>2</v>
      </c>
      <c r="E33" s="7">
        <v>1200</v>
      </c>
      <c r="F33" s="4">
        <v>2364</v>
      </c>
      <c r="G33" s="4">
        <v>495</v>
      </c>
      <c r="H33" s="7"/>
      <c r="I33" s="6">
        <f>IF(D33=1,($G$1-F33)+(G33),IF(D33=2,($G$1-F33)+(G33),IF(D33=3,($G$1-F33)+(G33),IF(D33=4,($G$1-F33)+(G33),IF(D33=5,($G$4-F33)+(G33),IF(D33=6,"","   n/a"))))))</f>
        <v>495</v>
      </c>
      <c r="J33" s="10">
        <f>IF(D33=1,($G$1-F33)+(H33),IF(D33=5,($G$4-F33)+(H33),IF(D33=2,($G$1-F33)+(H33),IF(D33=4,($G$1-F33)+(H33),IF(D33=3,($G$1-F33)+(H33),IF(D33=6,"","         n/a"))))))</f>
        <v>0</v>
      </c>
      <c r="K33" s="10">
        <f>IF(D33=1,(E33+F33)-(H33),IF(D33=5,(E33+F33)-(H33),IF(D33=4,(E33+F33)-(H33),IF(D33=2,(E33+F33)-(G33),IF(E33=3,"","           n/a")))))</f>
        <v>3069</v>
      </c>
      <c r="L33" s="6">
        <f t="shared" si="1"/>
        <v>705</v>
      </c>
    </row>
    <row r="34" spans="1:12" ht="20.25">
      <c r="A34" s="7" t="s">
        <v>45</v>
      </c>
      <c r="B34" s="7" t="s">
        <v>2</v>
      </c>
      <c r="C34" s="7" t="s">
        <v>87</v>
      </c>
      <c r="D34" s="7">
        <v>2</v>
      </c>
      <c r="E34" s="7">
        <v>1200</v>
      </c>
      <c r="F34" s="4">
        <v>2364</v>
      </c>
      <c r="G34" s="4">
        <v>495</v>
      </c>
      <c r="H34" s="7"/>
      <c r="I34" s="6">
        <f>IF(D34=1,($G$1-F34)+(G34),IF(D34=2,($G$1-F34)+(G34),IF(D34=3,($G$1-F34)+(G34),IF(D34=4,($G$1-F34)+(G34),IF(D34=5,($G$4-F34)+(G34),IF(D34=6,"","   n/a"))))))</f>
        <v>495</v>
      </c>
      <c r="J34" s="10">
        <f>IF(D34=1,($G$1-F34)+(H34),IF(D34=5,($G$4-F34)+(H34),IF(D34=2,($G$1-F34)+(H34),IF(D34=4,($G$1-F34)+(H34),IF(D34=3,($G$1-F34)+(H34),IF(D34=6,"","         n/a"))))))</f>
        <v>0</v>
      </c>
      <c r="K34" s="10">
        <f>IF(D34=1,(E34+F34)-(H34),IF(D34=5,(E34+F34)-(H34),IF(D34=4,(E34+F34)-(H34),IF(D34=2,(E34+F34)-(G34),IF(E34=3,"","           n/a")))))</f>
        <v>3069</v>
      </c>
      <c r="L34" s="6">
        <f t="shared" si="1"/>
        <v>705</v>
      </c>
    </row>
    <row r="35" spans="1:12" ht="18" customHeight="1">
      <c r="A35" s="7" t="s">
        <v>46</v>
      </c>
      <c r="B35" s="7" t="s">
        <v>2</v>
      </c>
      <c r="C35" s="7" t="s">
        <v>47</v>
      </c>
      <c r="D35" s="7">
        <v>2</v>
      </c>
      <c r="E35" s="7">
        <v>2400</v>
      </c>
      <c r="F35" s="4">
        <v>2364</v>
      </c>
      <c r="G35" s="4">
        <v>1933.3</v>
      </c>
      <c r="H35" s="7" t="s">
        <v>2</v>
      </c>
      <c r="I35" s="6">
        <f t="shared" si="7"/>
        <v>1933.3</v>
      </c>
      <c r="J35" s="10">
        <f t="shared" si="8"/>
        <v>0</v>
      </c>
      <c r="K35" s="10">
        <f t="shared" si="9"/>
        <v>2830.7</v>
      </c>
      <c r="L35" s="6">
        <f t="shared" si="1"/>
        <v>466.70000000000005</v>
      </c>
    </row>
    <row r="36" spans="1:12" ht="20.25">
      <c r="A36" s="7" t="s">
        <v>46</v>
      </c>
      <c r="B36" s="7" t="s">
        <v>2</v>
      </c>
      <c r="C36" s="7" t="s">
        <v>47</v>
      </c>
      <c r="D36" s="7">
        <v>2</v>
      </c>
      <c r="E36" s="7">
        <v>2400</v>
      </c>
      <c r="F36" s="4">
        <v>2364</v>
      </c>
      <c r="G36" s="4">
        <v>1933.3</v>
      </c>
      <c r="H36" s="7" t="s">
        <v>2</v>
      </c>
      <c r="I36" s="6">
        <f t="shared" si="7"/>
        <v>1933.3</v>
      </c>
      <c r="J36" s="10">
        <f t="shared" si="8"/>
        <v>0</v>
      </c>
      <c r="K36" s="10">
        <f t="shared" si="9"/>
        <v>2830.7</v>
      </c>
      <c r="L36" s="6">
        <f t="shared" si="1"/>
        <v>466.70000000000005</v>
      </c>
    </row>
    <row r="37" spans="1:12" ht="20.25">
      <c r="A37" s="7" t="s">
        <v>48</v>
      </c>
      <c r="B37" s="7" t="s">
        <v>2</v>
      </c>
      <c r="C37" s="7" t="s">
        <v>49</v>
      </c>
      <c r="D37" s="7">
        <v>2</v>
      </c>
      <c r="E37" s="7">
        <v>1200</v>
      </c>
      <c r="F37" s="4">
        <v>2364</v>
      </c>
      <c r="G37" s="4">
        <v>0</v>
      </c>
      <c r="H37" s="7" t="s">
        <v>2</v>
      </c>
      <c r="I37" s="6">
        <f t="shared" si="7"/>
        <v>0</v>
      </c>
      <c r="J37" s="10">
        <f t="shared" si="8"/>
        <v>0</v>
      </c>
      <c r="K37" s="10">
        <f t="shared" si="9"/>
        <v>3564</v>
      </c>
      <c r="L37" s="6">
        <f t="shared" si="1"/>
        <v>1200</v>
      </c>
    </row>
    <row r="38" spans="1:12" ht="20.25">
      <c r="A38" s="7" t="s">
        <v>48</v>
      </c>
      <c r="B38" s="7" t="s">
        <v>2</v>
      </c>
      <c r="C38" s="7" t="s">
        <v>49</v>
      </c>
      <c r="D38" s="7">
        <v>2</v>
      </c>
      <c r="E38" s="7">
        <v>1200</v>
      </c>
      <c r="F38" s="4">
        <v>2364</v>
      </c>
      <c r="G38" s="4">
        <v>0</v>
      </c>
      <c r="H38" s="7" t="s">
        <v>2</v>
      </c>
      <c r="I38" s="6">
        <f t="shared" si="7"/>
        <v>0</v>
      </c>
      <c r="J38" s="10">
        <f t="shared" si="8"/>
        <v>0</v>
      </c>
      <c r="K38" s="10">
        <f t="shared" si="9"/>
        <v>3564</v>
      </c>
      <c r="L38" s="6">
        <f t="shared" si="1"/>
        <v>1200</v>
      </c>
    </row>
    <row r="39" spans="1:12" ht="20.25">
      <c r="A39" s="7" t="s">
        <v>50</v>
      </c>
      <c r="B39" s="7" t="s">
        <v>2</v>
      </c>
      <c r="C39" s="7" t="s">
        <v>51</v>
      </c>
      <c r="D39" s="7">
        <v>3</v>
      </c>
      <c r="E39" s="7">
        <v>0</v>
      </c>
      <c r="F39" s="4">
        <v>2364</v>
      </c>
      <c r="G39" s="4">
        <v>4446.7</v>
      </c>
      <c r="H39" s="7"/>
      <c r="I39" s="6">
        <f t="shared" si="7"/>
        <v>4446.7</v>
      </c>
      <c r="J39" s="10">
        <f t="shared" si="8"/>
        <v>0</v>
      </c>
      <c r="K39" s="10" t="str">
        <f t="shared" si="9"/>
        <v>           n/a</v>
      </c>
      <c r="L39" s="6" t="str">
        <f t="shared" si="1"/>
        <v>           n/a</v>
      </c>
    </row>
    <row r="40" spans="1:12" ht="20.25">
      <c r="A40" s="7" t="s">
        <v>52</v>
      </c>
      <c r="B40" s="7"/>
      <c r="C40" s="7" t="s">
        <v>53</v>
      </c>
      <c r="D40" s="7">
        <v>5</v>
      </c>
      <c r="E40" s="7">
        <v>24000</v>
      </c>
      <c r="F40" s="4">
        <v>2364</v>
      </c>
      <c r="G40" s="4">
        <v>14098</v>
      </c>
      <c r="H40" s="7">
        <v>14098</v>
      </c>
      <c r="I40" s="6">
        <f>IF(D40=1,($G$1-F40)+(G40),IF(D40=2,($G$1-F40)+(G40),IF(D40=3,($G$1-F40)+(G40),IF(D40=4,($G$1-F40)+(G40),IF(D40=5,($G$4-F40)+(G40),IF(D40=6,"","   n/a"))))))</f>
        <v>14098</v>
      </c>
      <c r="J40" s="10">
        <f>IF(D40=1,($G$1-F40)+(H40),IF(D40=5,($G$4-F40)+(H40),IF(D40=2,($G$1-F40)+(H40),IF(D40=4,($G$1-F40)+(H40),IF(D40=3,($G$1-F40)+(H40),IF(D40=6,"","         n/a"))))))</f>
        <v>14098</v>
      </c>
      <c r="K40" s="10">
        <f>IF(D40=1,(E40+F40)-(H40),IF(D40=5,(E40+F40)-(H40),IF(D40=4,(E40+F40)-(H40),IF(D40=2,(E40+F40)-(G40),IF(E40=3,"","           n/a")))))</f>
        <v>12266</v>
      </c>
      <c r="L40" s="6">
        <f t="shared" si="1"/>
        <v>9902</v>
      </c>
    </row>
    <row r="41" spans="1:12" ht="20.25">
      <c r="A41" s="7" t="s">
        <v>54</v>
      </c>
      <c r="B41" s="7"/>
      <c r="C41" s="7" t="s">
        <v>85</v>
      </c>
      <c r="D41" s="7">
        <v>2</v>
      </c>
      <c r="E41" s="7">
        <v>4800</v>
      </c>
      <c r="F41" s="4">
        <v>2364</v>
      </c>
      <c r="G41" s="4">
        <v>495</v>
      </c>
      <c r="H41" s="7"/>
      <c r="I41" s="6">
        <f>IF(D41=1,($G$1-F41)+(G41),IF(D41=2,($G$1-F41)+(G41),IF(D41=3,($G$1-F41)+(G41),IF(D41=4,($G$1-F41)+(G41),IF(D41=5,($G$4-F41)+(G41),IF(D41=6,"","   n/a"))))))</f>
        <v>495</v>
      </c>
      <c r="J41" s="10">
        <f>IF(D41=1,($G$1-F41)+(H41),IF(D41=5,($G$4-F41)+(H41),IF(D41=2,($G$1-F41)+(H41),IF(D41=4,($G$1-F41)+(H41),IF(D41=3,($G$1-F41)+(H41),IF(D41=6,"","         n/a"))))))</f>
        <v>0</v>
      </c>
      <c r="K41" s="10">
        <f>IF(D41=1,(E41+F41)-(H41),IF(D41=5,(E41+F41)-(H41),IF(D41=4,(E41+F41)-(H41),IF(D41=2,(E41+F41)-(G41),IF(E41=3,"","           n/a")))))</f>
        <v>6669</v>
      </c>
      <c r="L41" s="6">
        <f t="shared" si="1"/>
        <v>4305</v>
      </c>
    </row>
    <row r="42" spans="1:12" ht="20.25">
      <c r="A42" s="7" t="s">
        <v>54</v>
      </c>
      <c r="B42" s="7"/>
      <c r="C42" s="7" t="s">
        <v>85</v>
      </c>
      <c r="D42" s="7">
        <v>2</v>
      </c>
      <c r="E42" s="7">
        <v>4800</v>
      </c>
      <c r="F42" s="4">
        <v>2364</v>
      </c>
      <c r="G42" s="4">
        <v>495</v>
      </c>
      <c r="H42" s="7"/>
      <c r="I42" s="6">
        <f t="shared" si="7"/>
        <v>495</v>
      </c>
      <c r="J42" s="10">
        <f t="shared" si="8"/>
        <v>0</v>
      </c>
      <c r="K42" s="10">
        <f t="shared" si="9"/>
        <v>6669</v>
      </c>
      <c r="L42" s="6">
        <f t="shared" si="1"/>
        <v>4305</v>
      </c>
    </row>
    <row r="43" spans="1:12" ht="20.25">
      <c r="A43" s="7" t="s">
        <v>55</v>
      </c>
      <c r="B43" s="7"/>
      <c r="C43" s="7" t="s">
        <v>56</v>
      </c>
      <c r="D43" s="7">
        <v>1</v>
      </c>
      <c r="E43" s="7">
        <v>3000</v>
      </c>
      <c r="F43" s="4">
        <v>2364</v>
      </c>
      <c r="G43" s="4">
        <v>0</v>
      </c>
      <c r="H43" s="7">
        <v>0</v>
      </c>
      <c r="I43" s="6">
        <f t="shared" si="7"/>
        <v>0</v>
      </c>
      <c r="J43" s="10">
        <f t="shared" si="8"/>
        <v>0</v>
      </c>
      <c r="K43" s="10">
        <f t="shared" si="9"/>
        <v>5364</v>
      </c>
      <c r="L43" s="6">
        <f t="shared" si="1"/>
        <v>3000</v>
      </c>
    </row>
    <row r="44" spans="1:12" ht="20.25">
      <c r="A44" s="7" t="s">
        <v>57</v>
      </c>
      <c r="B44" s="7"/>
      <c r="C44" s="7" t="s">
        <v>58</v>
      </c>
      <c r="D44" s="7">
        <v>2</v>
      </c>
      <c r="E44" s="7">
        <v>5000</v>
      </c>
      <c r="F44" s="4">
        <v>2364</v>
      </c>
      <c r="G44" s="4">
        <v>0</v>
      </c>
      <c r="H44" s="7">
        <v>0</v>
      </c>
      <c r="I44" s="6">
        <f>IF(D44=1,($G$1-F44)+(G44),IF(D44=2,($G$1-F44)+(G44),IF(D44=3,($G$1-F44)+(G44),IF(D44=4,($G$1-F44)+(G44),IF(D44=5,($G$4-F44)+(G44),IF(D44=6,"","   n/a"))))))</f>
        <v>0</v>
      </c>
      <c r="J44" s="10">
        <f>IF(D44=1,($G$1-F44)+(H44),IF(D44=5,($G$4-F44)+(H44),IF(D44=2,($G$1-F44)+(H44),IF(D44=4,($G$1-F44)+(H44),IF(D44=3,($G$1-F44)+(H44),IF(D44=6,"","         n/a"))))))</f>
        <v>0</v>
      </c>
      <c r="K44" s="10">
        <f>IF(D44=1,(E44+F44)-(H44),IF(D44=5,(E44+F44)-(H44),IF(D44=4,(E44+F44)-(H44),IF(D44=2,(E44+F44)-(G44),IF(E44=3,"","           n/a")))))</f>
        <v>7364</v>
      </c>
      <c r="L44" s="6">
        <f t="shared" si="1"/>
        <v>5000</v>
      </c>
    </row>
    <row r="45" spans="1:12" ht="20.25">
      <c r="A45" s="7" t="s">
        <v>71</v>
      </c>
      <c r="B45" s="7"/>
      <c r="C45" s="7" t="s">
        <v>59</v>
      </c>
      <c r="D45" s="7">
        <v>1</v>
      </c>
      <c r="E45" s="7">
        <v>4800</v>
      </c>
      <c r="F45" s="4">
        <v>2364</v>
      </c>
      <c r="G45" s="4">
        <v>2812.8</v>
      </c>
      <c r="H45" s="7">
        <v>0</v>
      </c>
      <c r="I45" s="6">
        <f>IF(D45=1,($G$1-F45)+(G45),IF(D45=2,($G$1-F45)+(G45),IF(D45=3,($G$1-F45)+(G45),IF(D45=4,($G$1-F45)+(G45),IF(D45=5,($G$4-F45)+(G45),IF(D45=6,"","   n/a"))))))</f>
        <v>2812.8</v>
      </c>
      <c r="J45" s="10">
        <f>IF(D45=1,($G$1-F45)+(H45),IF(D45=5,($G$4-F45)+(H45),IF(D45=2,($G$1-F45)+(H45),IF(D45=4,($G$1-F45)+(H45),IF(D45=3,($G$1-F45)+(H45),IF(D45=6,"","         n/a"))))))</f>
        <v>0</v>
      </c>
      <c r="K45" s="10">
        <f>IF(D45=1,(E45+F45)-(H45),IF(D45=5,(E45+F45)-(H45),IF(D45=4,(E45+F45)-(H45),IF(D45=2,(E45+F45)-(G45),IF(E45=3,"","           n/a")))))</f>
        <v>7164</v>
      </c>
      <c r="L45" s="6">
        <f t="shared" si="1"/>
        <v>4800</v>
      </c>
    </row>
    <row r="46" spans="1:12" ht="18" customHeight="1">
      <c r="A46" s="7" t="s">
        <v>78</v>
      </c>
      <c r="B46" s="7"/>
      <c r="C46" s="7" t="s">
        <v>79</v>
      </c>
      <c r="D46" s="7">
        <v>2</v>
      </c>
      <c r="E46" s="7">
        <v>4800</v>
      </c>
      <c r="F46" s="4">
        <v>2364</v>
      </c>
      <c r="G46" s="4">
        <v>2812.8</v>
      </c>
      <c r="H46" s="7" t="s">
        <v>2</v>
      </c>
      <c r="I46" s="6">
        <f>IF(D46=1,($G$1-F46)+(G46),IF(D46=2,($G$1-F46)+(G46),IF(D46=3,($G$1-F46)+(G46),IF(D46=4,($G$1-F46)+(G46),IF(D46=5,($G$4-F46)+(G46),IF(D46=6,"","   n/a"))))))</f>
        <v>2812.8</v>
      </c>
      <c r="J46" s="10">
        <f>IF(D46=1,($G$1-F46)+(H46),IF(D46=5,($G$4-F46)+(H46),IF(D46=2,($G$1-F46)+(H46),IF(D46=4,($G$1-F46)+(H46),IF(D46=3,($G$1-F46)+(H46),IF(D46=6,"","         n/a"))))))</f>
        <v>0</v>
      </c>
      <c r="K46" s="10">
        <f>IF(D46=1,(E46+F46)-(H46),IF(D46=5,(E46+F46)-(H46),IF(D46=4,(E46+F46)-(H46),IF(D46=2,(E46+F46)-(G46),IF(E46=3,"","           n/a")))))</f>
        <v>4351.2</v>
      </c>
      <c r="L46" s="6">
        <f t="shared" si="1"/>
        <v>1987.1999999999998</v>
      </c>
    </row>
    <row r="47" spans="1:12" ht="18" customHeight="1">
      <c r="A47" s="7" t="s">
        <v>77</v>
      </c>
      <c r="B47" s="7"/>
      <c r="C47" s="7" t="s">
        <v>60</v>
      </c>
      <c r="D47" s="7">
        <v>2</v>
      </c>
      <c r="E47" s="7">
        <v>4800</v>
      </c>
      <c r="F47" s="4">
        <v>2364</v>
      </c>
      <c r="G47" s="4">
        <v>0</v>
      </c>
      <c r="H47" s="7"/>
      <c r="I47" s="6">
        <f>IF(D47=1,($G$1-F47)+(G47),IF(D47=2,($G$1-F47)+(G47),IF(D47=3,($G$1-F47)+(G47),IF(D47=4,($G$1-F47)+(G47),IF(D47=5,($G$4-F47)+(G47),IF(D47=6,"","   n/a"))))))</f>
        <v>0</v>
      </c>
      <c r="J47" s="10">
        <f>IF(D47=1,($G$1-F47)+(H47),IF(D47=5,($G$4-F47)+(H47),IF(D47=2,($G$1-F47)+(H47),IF(D47=4,($G$1-F47)+(H47),IF(D47=3,($G$1-F47)+(H47),IF(D47=6,"","         n/a"))))))</f>
        <v>0</v>
      </c>
      <c r="K47" s="10">
        <f>IF(D47=1,(E47+F47)-(H47),IF(D47=5,(E47+F47)-(H47),IF(D47=4,(E47+F47)-(H47),IF(D47=2,(E47+F47)-(G47),IF(E47=3,"","           n/a")))))</f>
        <v>7164</v>
      </c>
      <c r="L47" s="6">
        <f t="shared" si="1"/>
        <v>4800</v>
      </c>
    </row>
    <row r="48" spans="1:12" ht="18" customHeight="1">
      <c r="A48" s="7"/>
      <c r="B48" s="7"/>
      <c r="C48" s="7"/>
      <c r="D48" s="7"/>
      <c r="E48" s="7"/>
      <c r="F48" s="4"/>
      <c r="G48" s="4"/>
      <c r="H48" s="7"/>
      <c r="I48" s="6"/>
      <c r="J48" s="10"/>
      <c r="K48" s="10"/>
      <c r="L48" s="6"/>
    </row>
    <row r="49" spans="1:12" ht="18" customHeight="1">
      <c r="A49" s="7"/>
      <c r="B49" s="7"/>
      <c r="C49" s="7"/>
      <c r="D49" s="7"/>
      <c r="E49" s="7"/>
      <c r="F49" s="4"/>
      <c r="G49" s="4"/>
      <c r="H49" s="7"/>
      <c r="I49" s="6"/>
      <c r="J49" s="10"/>
      <c r="K49" s="10"/>
      <c r="L49" s="6"/>
    </row>
    <row r="50" spans="1:12" ht="18" customHeight="1">
      <c r="A50" s="7"/>
      <c r="B50" s="7"/>
      <c r="C50" s="7"/>
      <c r="D50" s="7"/>
      <c r="E50" s="7"/>
      <c r="F50" s="4"/>
      <c r="G50" s="4"/>
      <c r="H50" s="7"/>
      <c r="I50" s="6"/>
      <c r="J50" s="10"/>
      <c r="K50" s="10"/>
      <c r="L50" s="6"/>
    </row>
    <row r="51" spans="1:12" ht="18" customHeight="1">
      <c r="A51" s="7"/>
      <c r="B51" s="7"/>
      <c r="C51" s="7"/>
      <c r="D51" s="7"/>
      <c r="E51" s="7"/>
      <c r="F51" s="4"/>
      <c r="G51" s="4"/>
      <c r="H51" s="7"/>
      <c r="I51" s="6"/>
      <c r="J51" s="10"/>
      <c r="K51" s="10"/>
      <c r="L51" s="6"/>
    </row>
    <row r="52" spans="1:12" ht="20.25">
      <c r="A52" s="5" t="s">
        <v>0</v>
      </c>
      <c r="B52" s="5" t="s">
        <v>28</v>
      </c>
      <c r="C52" s="5" t="s">
        <v>1</v>
      </c>
      <c r="D52" s="5" t="s">
        <v>82</v>
      </c>
      <c r="E52" s="7" t="s">
        <v>2</v>
      </c>
      <c r="F52" s="3" t="s">
        <v>61</v>
      </c>
      <c r="G52" s="8">
        <v>2364</v>
      </c>
      <c r="H52" s="7"/>
      <c r="I52" s="3" t="s">
        <v>65</v>
      </c>
      <c r="J52" s="5" t="s">
        <v>2</v>
      </c>
      <c r="K52" s="5" t="s">
        <v>3</v>
      </c>
      <c r="L52" s="3" t="s">
        <v>4</v>
      </c>
    </row>
    <row r="53" spans="1:12" ht="20.25">
      <c r="A53" s="5" t="s">
        <v>5</v>
      </c>
      <c r="B53" s="5">
        <v>2000</v>
      </c>
      <c r="C53" s="5" t="s">
        <v>6</v>
      </c>
      <c r="D53" s="5">
        <v>52238</v>
      </c>
      <c r="E53" s="7"/>
      <c r="F53" s="3" t="s">
        <v>13</v>
      </c>
      <c r="G53" s="8">
        <v>2364</v>
      </c>
      <c r="H53" s="5" t="s">
        <v>2</v>
      </c>
      <c r="I53" s="3"/>
      <c r="J53" s="5" t="s">
        <v>2</v>
      </c>
      <c r="K53" s="5" t="s">
        <v>7</v>
      </c>
      <c r="L53" s="3" t="s">
        <v>8</v>
      </c>
    </row>
    <row r="54" spans="1:12" ht="20.25">
      <c r="A54" s="5" t="s">
        <v>9</v>
      </c>
      <c r="B54" s="5" t="s">
        <v>29</v>
      </c>
      <c r="C54" s="7"/>
      <c r="D54" s="7"/>
      <c r="E54" s="7"/>
      <c r="F54" s="3" t="s">
        <v>105</v>
      </c>
      <c r="G54" s="8">
        <v>11661.2</v>
      </c>
      <c r="H54" s="7"/>
      <c r="I54" s="3"/>
      <c r="J54" s="5" t="s">
        <v>2</v>
      </c>
      <c r="K54" s="5" t="s">
        <v>10</v>
      </c>
      <c r="L54" s="3" t="s">
        <v>11</v>
      </c>
    </row>
    <row r="55" spans="1:12" ht="20.25">
      <c r="A55" s="9" t="s">
        <v>12</v>
      </c>
      <c r="B55" s="9">
        <v>40051</v>
      </c>
      <c r="C55" s="7"/>
      <c r="D55" s="7"/>
      <c r="E55" s="7"/>
      <c r="F55" s="3" t="s">
        <v>106</v>
      </c>
      <c r="G55" s="8">
        <v>38979</v>
      </c>
      <c r="H55" s="7"/>
      <c r="I55" s="3"/>
      <c r="J55" s="5" t="s">
        <v>2</v>
      </c>
      <c r="K55" s="5" t="s">
        <v>14</v>
      </c>
      <c r="L55" s="3" t="s">
        <v>15</v>
      </c>
    </row>
    <row r="56" spans="1:12" ht="20.25">
      <c r="A56" s="9" t="s">
        <v>108</v>
      </c>
      <c r="B56" s="9"/>
      <c r="C56" s="7"/>
      <c r="D56" s="7"/>
      <c r="E56" s="7"/>
      <c r="F56" s="5" t="s">
        <v>109</v>
      </c>
      <c r="G56" s="5">
        <v>4324.2</v>
      </c>
      <c r="H56" s="7"/>
      <c r="I56" s="3"/>
      <c r="J56" s="5"/>
      <c r="K56" s="5" t="s">
        <v>107</v>
      </c>
      <c r="L56" s="16">
        <v>5</v>
      </c>
    </row>
    <row r="57" spans="1:12" ht="20.25">
      <c r="A57" s="9"/>
      <c r="B57" s="9"/>
      <c r="C57" s="7"/>
      <c r="D57" s="7"/>
      <c r="E57" s="7"/>
      <c r="F57" s="1"/>
      <c r="G57" s="1"/>
      <c r="H57" s="7"/>
      <c r="I57" s="3"/>
      <c r="J57" s="5"/>
      <c r="K57" s="5"/>
      <c r="L57" s="3"/>
    </row>
    <row r="58" spans="1:12" ht="20.25">
      <c r="A58" s="9"/>
      <c r="B58" s="9"/>
      <c r="C58" s="7"/>
      <c r="D58" s="7"/>
      <c r="E58" s="7"/>
      <c r="F58" s="3"/>
      <c r="G58" s="8"/>
      <c r="H58" s="7"/>
      <c r="I58" s="3"/>
      <c r="J58" s="5"/>
      <c r="K58" s="5"/>
      <c r="L58" s="3"/>
    </row>
    <row r="59" spans="1:13" ht="20.25">
      <c r="A59" s="7"/>
      <c r="B59" s="7"/>
      <c r="C59" s="7"/>
      <c r="D59" s="7"/>
      <c r="E59" s="7"/>
      <c r="F59" s="3"/>
      <c r="G59" s="3"/>
      <c r="H59" s="7"/>
      <c r="I59" s="4"/>
      <c r="J59" s="7"/>
      <c r="K59" s="7" t="s">
        <v>2</v>
      </c>
      <c r="L59" s="4" t="s">
        <v>2</v>
      </c>
      <c r="M59" s="1">
        <v>8434.2</v>
      </c>
    </row>
    <row r="60" spans="1:12" ht="20.25">
      <c r="A60" s="5" t="s">
        <v>16</v>
      </c>
      <c r="B60" s="5"/>
      <c r="C60" s="5" t="s">
        <v>16</v>
      </c>
      <c r="D60" s="5" t="s">
        <v>17</v>
      </c>
      <c r="E60" s="5" t="s">
        <v>17</v>
      </c>
      <c r="F60" s="3" t="s">
        <v>110</v>
      </c>
      <c r="G60" s="3" t="s">
        <v>18</v>
      </c>
      <c r="H60" s="5" t="s">
        <v>25</v>
      </c>
      <c r="I60" s="3" t="s">
        <v>67</v>
      </c>
      <c r="J60" s="5" t="s">
        <v>19</v>
      </c>
      <c r="K60" s="5" t="s">
        <v>20</v>
      </c>
      <c r="L60" s="3" t="s">
        <v>20</v>
      </c>
    </row>
    <row r="61" spans="1:12" ht="20.25">
      <c r="A61" s="5" t="s">
        <v>21</v>
      </c>
      <c r="B61" s="5"/>
      <c r="C61" s="5" t="s">
        <v>22</v>
      </c>
      <c r="D61" s="5" t="s">
        <v>23</v>
      </c>
      <c r="E61" s="5" t="s">
        <v>20</v>
      </c>
      <c r="F61" s="3" t="s">
        <v>63</v>
      </c>
      <c r="G61" s="3" t="s">
        <v>24</v>
      </c>
      <c r="H61" s="5" t="s">
        <v>64</v>
      </c>
      <c r="I61" s="3" t="s">
        <v>66</v>
      </c>
      <c r="J61" s="5" t="s">
        <v>25</v>
      </c>
      <c r="K61" s="5" t="s">
        <v>26</v>
      </c>
      <c r="L61" s="3" t="s">
        <v>68</v>
      </c>
    </row>
    <row r="62" spans="1:12" ht="20.25">
      <c r="A62" s="15" t="s">
        <v>91</v>
      </c>
      <c r="B62" s="12"/>
      <c r="C62" s="12" t="s">
        <v>2</v>
      </c>
      <c r="D62" s="12"/>
      <c r="E62" s="12" t="s">
        <v>2</v>
      </c>
      <c r="F62" s="13" t="s">
        <v>2</v>
      </c>
      <c r="G62" s="13" t="s">
        <v>2</v>
      </c>
      <c r="H62" s="13" t="s">
        <v>2</v>
      </c>
      <c r="I62" s="14" t="s">
        <v>2</v>
      </c>
      <c r="J62" s="14" t="s">
        <v>2</v>
      </c>
      <c r="K62" s="14" t="s">
        <v>2</v>
      </c>
      <c r="L62" s="14" t="s">
        <v>2</v>
      </c>
    </row>
    <row r="63" spans="1:12" ht="20.25">
      <c r="A63" s="12" t="s">
        <v>92</v>
      </c>
      <c r="B63" s="12"/>
      <c r="C63" s="12">
        <v>23065125</v>
      </c>
      <c r="D63" s="12">
        <v>2</v>
      </c>
      <c r="E63" s="12">
        <v>2000</v>
      </c>
      <c r="F63" s="13">
        <v>11597.4</v>
      </c>
      <c r="G63" s="13">
        <v>951.1</v>
      </c>
      <c r="H63" s="13">
        <v>951.1</v>
      </c>
      <c r="I63" s="14">
        <f aca="true" t="shared" si="10" ref="I63:I68">IF(D63=1,($G$1-F63)+(G63),IF(D63=2,($G$54-F63)+(G63),IF(D63=3,($G$1-F63)+(G63),IF(D63=4,($G$1-F63)+(G63),IF(D63=5,($G$4-F63)+(G63),IF(D63=6,"","   n/a"))))))</f>
        <v>1014.9000000000011</v>
      </c>
      <c r="J63" s="14">
        <f aca="true" t="shared" si="11" ref="J63:J68">IF(D63=1,($G$1-F63)+(H63),IF(D63=5,($G$4-F63)+(H63),IF(D63=2,($G$54-F63)+(H63),IF(D63=4,($G$1-F63)+(H63),IF(D63=3,($G$1-F63)+(H63),IF(D63=6,"","         n/a"))))))</f>
        <v>1014.9000000000011</v>
      </c>
      <c r="K63" s="14">
        <f>IF(D63=1,(E63+F63)-(H63),IF(D63=5,(E63+F63)-(H63),IF(D63=4,(E63+F63)-(H63),IF(D63=2,(E63+F63)-(G63),IF(E63=3,"","           n/a")))))</f>
        <v>12646.3</v>
      </c>
      <c r="L63" s="14">
        <f aca="true" t="shared" si="12" ref="L63:L68">IF(D63=1,(E63-H63)-($G$1-F63),IF(D63=5,(E63-H63)-($G$4-F63),IF(D63=4,(E63-H63)-($G$1-F63),IF(D63=2,(E63-I63),IF($D$11=3,0,"           n/a")))))</f>
        <v>985.0999999999989</v>
      </c>
    </row>
    <row r="64" spans="1:12" ht="20.25">
      <c r="A64" s="12" t="s">
        <v>93</v>
      </c>
      <c r="B64" s="12" t="s">
        <v>2</v>
      </c>
      <c r="C64" s="12">
        <v>23073353</v>
      </c>
      <c r="D64" s="12">
        <v>2</v>
      </c>
      <c r="E64" s="12">
        <v>1500</v>
      </c>
      <c r="F64" s="13">
        <v>11597.4</v>
      </c>
      <c r="G64" s="13">
        <v>0</v>
      </c>
      <c r="H64" s="13"/>
      <c r="I64" s="14">
        <f t="shared" si="10"/>
        <v>63.80000000000109</v>
      </c>
      <c r="J64" s="14">
        <f t="shared" si="11"/>
        <v>63.80000000000109</v>
      </c>
      <c r="K64" s="14">
        <f aca="true" t="shared" si="13" ref="K64:K70">IF(D64=1,(E64+F64)-(H64),IF(D64=5,(E64+F64)-(H64),IF(D64=4,(E64+F64)-(H64),IF(D64=2,(E64+F64)-(G64),IF(E64=3,"","           n/a")))))</f>
        <v>13097.4</v>
      </c>
      <c r="L64" s="14">
        <f t="shared" si="12"/>
        <v>1436.199999999999</v>
      </c>
    </row>
    <row r="65" spans="1:12" ht="20.25">
      <c r="A65" s="12" t="s">
        <v>94</v>
      </c>
      <c r="B65" s="12" t="s">
        <v>2</v>
      </c>
      <c r="C65" s="12">
        <v>23077067</v>
      </c>
      <c r="D65" s="12">
        <v>2</v>
      </c>
      <c r="E65" s="12">
        <v>2000</v>
      </c>
      <c r="F65" s="13">
        <v>11597.4</v>
      </c>
      <c r="G65" s="13">
        <v>588</v>
      </c>
      <c r="H65" s="13">
        <v>588</v>
      </c>
      <c r="I65" s="14">
        <f t="shared" si="10"/>
        <v>651.8000000000011</v>
      </c>
      <c r="J65" s="14">
        <f t="shared" si="11"/>
        <v>651.8000000000011</v>
      </c>
      <c r="K65" s="14">
        <f t="shared" si="13"/>
        <v>13009.4</v>
      </c>
      <c r="L65" s="14">
        <f t="shared" si="12"/>
        <v>1348.199999999999</v>
      </c>
    </row>
    <row r="66" spans="1:12" ht="20.25">
      <c r="A66" s="12" t="s">
        <v>104</v>
      </c>
      <c r="B66" s="12" t="s">
        <v>2</v>
      </c>
      <c r="C66" s="12" t="s">
        <v>2</v>
      </c>
      <c r="D66" s="12">
        <v>2</v>
      </c>
      <c r="E66" s="12">
        <v>3500</v>
      </c>
      <c r="F66" s="13">
        <v>11597.4</v>
      </c>
      <c r="G66" s="13">
        <v>0</v>
      </c>
      <c r="H66" s="13"/>
      <c r="I66" s="14">
        <f t="shared" si="10"/>
        <v>63.80000000000109</v>
      </c>
      <c r="J66" s="14">
        <f t="shared" si="11"/>
        <v>63.80000000000109</v>
      </c>
      <c r="K66" s="14">
        <f>IF(D66=1,(E66+F66)-(H66),IF(D66=5,(E66+F66)-(H66),IF(D66=4,(E66+F66)-(H66),IF(D66=2,(E66+F66)-(G66),IF(E66=3,"","           n/a")))))</f>
        <v>15097.4</v>
      </c>
      <c r="L66" s="14">
        <f t="shared" si="12"/>
        <v>3436.199999999999</v>
      </c>
    </row>
    <row r="67" spans="1:12" ht="20.25">
      <c r="A67" s="12" t="s">
        <v>95</v>
      </c>
      <c r="B67" s="12"/>
      <c r="C67" s="12">
        <v>6896810</v>
      </c>
      <c r="D67" s="12">
        <v>2</v>
      </c>
      <c r="E67" s="12">
        <v>3000</v>
      </c>
      <c r="F67" s="13">
        <v>11597.4</v>
      </c>
      <c r="G67" s="13">
        <v>0</v>
      </c>
      <c r="H67" s="13"/>
      <c r="I67" s="14">
        <f t="shared" si="10"/>
        <v>63.80000000000109</v>
      </c>
      <c r="J67" s="14">
        <f t="shared" si="11"/>
        <v>63.80000000000109</v>
      </c>
      <c r="K67" s="14">
        <f t="shared" si="13"/>
        <v>14597.4</v>
      </c>
      <c r="L67" s="14">
        <f t="shared" si="12"/>
        <v>2936.199999999999</v>
      </c>
    </row>
    <row r="68" spans="1:12" ht="20.25">
      <c r="A68" s="12" t="s">
        <v>96</v>
      </c>
      <c r="B68" s="12"/>
      <c r="C68" s="12">
        <v>23070613</v>
      </c>
      <c r="D68" s="12">
        <v>2</v>
      </c>
      <c r="E68" s="12">
        <v>2500</v>
      </c>
      <c r="F68" s="13">
        <v>11597.4</v>
      </c>
      <c r="G68" s="13">
        <v>1218.7</v>
      </c>
      <c r="H68" s="13">
        <v>1218.7</v>
      </c>
      <c r="I68" s="14">
        <f t="shared" si="10"/>
        <v>1282.5000000000011</v>
      </c>
      <c r="J68" s="14">
        <f t="shared" si="11"/>
        <v>1282.5000000000011</v>
      </c>
      <c r="K68" s="14">
        <f t="shared" si="13"/>
        <v>12878.699999999999</v>
      </c>
      <c r="L68" s="14">
        <f t="shared" si="12"/>
        <v>1217.4999999999989</v>
      </c>
    </row>
    <row r="69" spans="1:12" ht="20.25">
      <c r="A69" s="12" t="s">
        <v>97</v>
      </c>
      <c r="B69" s="12"/>
      <c r="C69" s="12">
        <v>23033195</v>
      </c>
      <c r="D69" s="12">
        <v>4</v>
      </c>
      <c r="E69" s="12">
        <v>2000</v>
      </c>
      <c r="F69" s="13">
        <v>11550.3</v>
      </c>
      <c r="G69" s="13">
        <v>4213.3</v>
      </c>
      <c r="H69" s="13">
        <v>181</v>
      </c>
      <c r="I69" s="14">
        <f>IF(D69=1,($G$54-F69)+(G69),IF(D69=2,($G$54-F69)+(G69),IF(D69=3,($G$1-F69)+(G69),IF(D69=4,($G$54-F69)+(G69),IF(D69=5,($G$4-F69)+(G69),IF(D69=6,"","   n/a"))))))</f>
        <v>4324.200000000002</v>
      </c>
      <c r="J69" s="14">
        <f>IF(D69=1,($G$1-F69)+(H69),IF(D69=5,($G$4-F69)+(H69),IF(D69=2,($G$54-F69)+(H69),IF(D69=4,($G$54-F69)+(H69),IF(D69=3,($G$1-F69)+(H69),IF(D69=6,"","         n/a"))))))</f>
        <v>291.90000000000146</v>
      </c>
      <c r="K69" s="14">
        <f t="shared" si="13"/>
        <v>13369.3</v>
      </c>
      <c r="L69" s="14">
        <f>IF(D69=1,(E69-H69)-($G$1-F69),IF(D69=5,(E69-H69)-($G$4-F69),IF(D69=4,(E69-H69)-($G$54-F69),IF(D69=2,(E69-I69),IF($D$11=3,0,"           n/a")))))</f>
        <v>1708.0999999999985</v>
      </c>
    </row>
    <row r="70" spans="1:14" ht="20.25">
      <c r="A70" s="12" t="s">
        <v>102</v>
      </c>
      <c r="B70" s="12" t="s">
        <v>2</v>
      </c>
      <c r="C70" s="12">
        <v>23033193</v>
      </c>
      <c r="D70" s="12">
        <v>4</v>
      </c>
      <c r="E70" s="12">
        <v>2000</v>
      </c>
      <c r="F70" s="13">
        <v>11550.5</v>
      </c>
      <c r="G70" s="13">
        <v>1129</v>
      </c>
      <c r="H70" s="13">
        <v>1129</v>
      </c>
      <c r="I70" s="14">
        <f>IF(D70=1,($G$54-F70)+(G70),IF(D70=2,($G$54-F70)+(G70),IF(D70=3,($G$1-F70)+(G70),IF(D70=4,($G$54-F70)+(G70),IF(D70=5,($G$4-F70)+(G70),IF(D70=6,"","   n/a"))))))</f>
        <v>1239.7000000000007</v>
      </c>
      <c r="J70" s="14">
        <f>IF(D70=1,($G$1-F70)+(H70),IF(D70=5,($G$4-F70)+(H70),IF(D70=2,($G$54-F70)+(H70),IF(D70=4,($G$54-F70)+(H70),IF(D70=3,($G$1-F70)+(H70),IF(D70=6,"","         n/a"))))))</f>
        <v>1239.7000000000007</v>
      </c>
      <c r="K70" s="14">
        <f t="shared" si="13"/>
        <v>12421.5</v>
      </c>
      <c r="L70" s="14">
        <f>IF(D70=1,(E70-H70)-($G$1-F70),IF(D70=5,(E70-H70)-($G$4-F70),IF(D70=4,(E70-H70)-($G$54-F70),IF(D70=2,(E70-I70),IF($D$11=3,0,"           n/a")))))</f>
        <v>760.2999999999993</v>
      </c>
      <c r="N70" s="1" t="s">
        <v>2</v>
      </c>
    </row>
    <row r="71" spans="1:12" ht="20.25">
      <c r="A71" s="12"/>
      <c r="B71" s="12"/>
      <c r="C71" s="12"/>
      <c r="D71" s="12"/>
      <c r="E71" s="12"/>
      <c r="F71" s="13"/>
      <c r="G71" s="13"/>
      <c r="H71" s="13"/>
      <c r="I71" s="14"/>
      <c r="J71" s="14"/>
      <c r="K71" s="14"/>
      <c r="L71" s="14"/>
    </row>
    <row r="72" spans="1:12" ht="20.25">
      <c r="A72" s="12"/>
      <c r="B72" s="12"/>
      <c r="C72" s="12"/>
      <c r="D72" s="12"/>
      <c r="E72" s="12"/>
      <c r="F72" s="3" t="s">
        <v>113</v>
      </c>
      <c r="G72" s="8">
        <v>1239.7</v>
      </c>
      <c r="H72" s="13"/>
      <c r="I72" s="14"/>
      <c r="J72" s="14"/>
      <c r="K72" s="14"/>
      <c r="L72" s="14"/>
    </row>
    <row r="73" spans="1:12" ht="20.25">
      <c r="A73" s="12"/>
      <c r="B73" s="12"/>
      <c r="C73" s="12"/>
      <c r="D73" s="12"/>
      <c r="E73" s="12"/>
      <c r="F73" s="7" t="s">
        <v>114</v>
      </c>
      <c r="G73" s="4">
        <v>11045.4</v>
      </c>
      <c r="H73" s="13"/>
      <c r="I73" s="14"/>
      <c r="J73" s="14"/>
      <c r="K73" s="14"/>
      <c r="L73" s="14"/>
    </row>
    <row r="74" spans="1:12" ht="20.25">
      <c r="A74" s="12"/>
      <c r="B74" s="12"/>
      <c r="C74" s="12"/>
      <c r="D74" s="12"/>
      <c r="E74" s="12"/>
      <c r="F74" s="13"/>
      <c r="G74" s="13"/>
      <c r="H74" s="13"/>
      <c r="I74" s="14"/>
      <c r="J74" s="14"/>
      <c r="K74" s="14"/>
      <c r="L74" s="14"/>
    </row>
    <row r="75" spans="1:12" ht="20.25">
      <c r="A75" s="12" t="s">
        <v>103</v>
      </c>
      <c r="B75" s="12" t="s">
        <v>2</v>
      </c>
      <c r="C75" s="12">
        <v>23076542</v>
      </c>
      <c r="D75" s="12">
        <v>2</v>
      </c>
      <c r="E75" s="12">
        <v>15000</v>
      </c>
      <c r="F75" s="13">
        <v>10887.8</v>
      </c>
      <c r="G75" s="13">
        <v>9238.6</v>
      </c>
      <c r="H75" s="13">
        <v>9238.6</v>
      </c>
      <c r="I75" s="14">
        <f>IF(D75=1,($G$1-F75)+(G75),IF(D75=2,($G$73-F75)+(G75),IF(D75=3,($G$1-F75)+(G75),IF(D75=4,($G$1-F75)+(G75),IF(D75=5,($G$78-F75)+(G75),IF(D75=6,"","   n/a"))))))</f>
        <v>9396.2</v>
      </c>
      <c r="J75" s="14">
        <f>IF(D75=1,($G$1-F75)+(H75),IF(D75=5,($G$78-F75)+(H75),IF(D75=2,($G$73-F75)+(H75),IF(D75=4,($G$1-F75)+(H75),IF(D75=3,($G$1-F75)+(H75),IF(D75=6,"","         n/a"))))))</f>
        <v>9396.2</v>
      </c>
      <c r="K75" s="14">
        <f>IF(D75=1,(E75+F75)-(H75),IF(D75=5,(E75+F75)-(H75),IF(D75=4,(E75+F75)-(H75),IF(D75=2,(E75+F75)-(G75),IF(E75=3,"","           n/a")))))</f>
        <v>16649.199999999997</v>
      </c>
      <c r="L75" s="14">
        <f>IF(D75=1,(E75-H75)-($G$1-F75),IF(D75=5,(E75-H75)-($G$78-F75),IF(D75=4,(E75-H75)-($G$1-F75),IF(D75=2,(E75-I75),IF($D$11=3,0,"           n/a")))))</f>
        <v>5603.799999999999</v>
      </c>
    </row>
    <row r="76" spans="1:12" ht="20.25">
      <c r="A76" s="12"/>
      <c r="B76" s="12"/>
      <c r="C76" s="12"/>
      <c r="D76" s="12"/>
      <c r="E76" s="12"/>
      <c r="F76" s="13"/>
      <c r="G76" s="13"/>
      <c r="H76" s="13"/>
      <c r="I76" s="14"/>
      <c r="J76" s="14"/>
      <c r="K76" s="14"/>
      <c r="L76" s="14"/>
    </row>
    <row r="77" spans="1:12" ht="20.25">
      <c r="A77" s="9" t="s">
        <v>2</v>
      </c>
      <c r="B77" s="9" t="s">
        <v>2</v>
      </c>
      <c r="C77" s="7"/>
      <c r="D77" s="7"/>
      <c r="E77" s="7"/>
      <c r="F77" s="3" t="s">
        <v>109</v>
      </c>
      <c r="G77" s="8">
        <v>4324.2</v>
      </c>
      <c r="H77" s="7"/>
      <c r="I77" s="3"/>
      <c r="J77" s="5" t="s">
        <v>2</v>
      </c>
      <c r="K77" s="5" t="s">
        <v>2</v>
      </c>
      <c r="L77" s="3" t="s">
        <v>111</v>
      </c>
    </row>
    <row r="78" spans="1:12" ht="20.25">
      <c r="A78" s="9" t="s">
        <v>2</v>
      </c>
      <c r="B78" s="9"/>
      <c r="C78" s="7"/>
      <c r="D78" s="7"/>
      <c r="E78" s="7"/>
      <c r="F78" s="7" t="s">
        <v>112</v>
      </c>
      <c r="G78" s="4">
        <v>15032</v>
      </c>
      <c r="H78" s="7"/>
      <c r="I78" s="3"/>
      <c r="J78" s="5"/>
      <c r="K78" s="5" t="s">
        <v>2</v>
      </c>
      <c r="L78" s="16" t="s">
        <v>2</v>
      </c>
    </row>
    <row r="79" spans="1:12" ht="20.25">
      <c r="A79" s="9"/>
      <c r="B79" s="9"/>
      <c r="C79" s="7"/>
      <c r="D79" s="7"/>
      <c r="E79" s="7"/>
      <c r="F79" s="1"/>
      <c r="G79" s="1"/>
      <c r="H79" s="7"/>
      <c r="I79" s="3"/>
      <c r="J79" s="5"/>
      <c r="K79" s="5"/>
      <c r="L79" s="3"/>
    </row>
    <row r="80" spans="1:12" ht="20.25">
      <c r="A80" s="12" t="s">
        <v>98</v>
      </c>
      <c r="B80" s="12"/>
      <c r="C80" s="12">
        <v>23053299</v>
      </c>
      <c r="D80" s="12">
        <v>2</v>
      </c>
      <c r="E80" s="12">
        <v>2025</v>
      </c>
      <c r="F80" s="13">
        <v>4032.3</v>
      </c>
      <c r="G80" s="13">
        <v>0</v>
      </c>
      <c r="H80" s="13"/>
      <c r="I80" s="14">
        <f>IF(D80=1,($G$1-F80)+(G80),IF(D80=2,($G$77-F80)+(G80),IF(D80=3,($G$1-F80)+(G80),IF(D80=4,($G$1-F80)+(G80),IF(D80=5,($G$4-F80)+(G80),IF(D80=6,"","   n/a"))))))</f>
        <v>291.89999999999964</v>
      </c>
      <c r="J80" s="14">
        <f>IF(D80=1,($G$1-F80)+(H80),IF(D80=5,($G$4-F80)+(H80),IF(D80=2,($G$77-F80)+(H80),IF(D80=4,($G$1-F80)+(H80),IF(D80=3,($G$1-F80)+(H80),IF(D80=6,"","         n/a"))))))</f>
        <v>291.89999999999964</v>
      </c>
      <c r="K80" s="14">
        <f>IF(D80=1,(E80+F80)-(H80),IF(D80=5,(E80+F80)-(H80),IF(D80=4,(E80+F80)-(H80),IF(D80=2,(E80+F80)-(G80),IF(E80=3,"","           n/a")))))</f>
        <v>6057.3</v>
      </c>
      <c r="L80" s="14">
        <f>IF(D80=1,(E80-H80)-($G$1-F80),IF(D80=5,(E80-H80)-($G$4-F80),IF(D80=4,(E80-H80)-($G$1-F80),IF(D80=2,(E80-I80),IF($D$11=3,0,"           n/a")))))</f>
        <v>1733.1000000000004</v>
      </c>
    </row>
    <row r="81" spans="1:12" ht="20.25">
      <c r="A81" s="12" t="s">
        <v>98</v>
      </c>
      <c r="B81" s="12"/>
      <c r="C81" s="12">
        <v>23053299</v>
      </c>
      <c r="D81" s="12">
        <v>5</v>
      </c>
      <c r="E81" s="12">
        <v>3000</v>
      </c>
      <c r="F81" s="13">
        <v>13929</v>
      </c>
      <c r="G81" s="13">
        <v>0</v>
      </c>
      <c r="H81" s="13"/>
      <c r="I81" s="14">
        <f>IF(D81=1,($G$1-F81)+(G81),IF(D81=2,($G$78-F81)+(G81),IF(D81=3,($G$1-F81)+(G81),IF(D81=4,($G$1-F81)+(G81),IF(D81=5,($G$78-F81)+(G81),IF(D81=6,"","   n/a"))))))</f>
        <v>1103</v>
      </c>
      <c r="J81" s="14">
        <f aca="true" t="shared" si="14" ref="J81:J87">IF(D81=1,($G$1-F81)+(H81),IF(D81=5,($G$78-F81)+(H81),IF(D81=2,($G$77-F81)+(H81),IF(D81=4,($G$1-F81)+(H81),IF(D81=3,($G$1-F81)+(H81),IF(D81=6,"","         n/a"))))))</f>
        <v>1103</v>
      </c>
      <c r="K81" s="14">
        <f>IF(D81=1,(E81+F81)-(H81),IF(D81=5,(E81+F81)-(H81),IF(D81=4,(E81+F81)-(H81),IF(D81=2,(E81+F81)-(G81),IF(E81=3,"","           n/a")))))</f>
        <v>16929</v>
      </c>
      <c r="L81" s="14">
        <f aca="true" t="shared" si="15" ref="L81:L87">IF(D81=1,(E81-H81)-($G$1-F81),IF(D81=5,(E81-H81)-($G$78-F81),IF(D81=4,(E81-H81)-($G$1-F81),IF(D81=2,(E81-I81),IF($D$11=3,0,"           n/a")))))</f>
        <v>1897</v>
      </c>
    </row>
    <row r="82" spans="1:12" ht="20.25">
      <c r="A82" s="12" t="s">
        <v>99</v>
      </c>
      <c r="B82" s="12"/>
      <c r="C82" s="12">
        <v>23032280</v>
      </c>
      <c r="D82" s="12">
        <v>2</v>
      </c>
      <c r="E82" s="12">
        <v>2025</v>
      </c>
      <c r="F82" s="13">
        <v>4032.3</v>
      </c>
      <c r="G82" s="13">
        <v>0</v>
      </c>
      <c r="H82" s="13"/>
      <c r="I82" s="14">
        <f>IF(D82=1,($G$1-F82)+(G82),IF(D82=2,($G$77-F82)+(G82),IF(D82=3,($G$1-F82)+(G82),IF(D82=4,($G$1-F82)+(G82),IF(D82=5,($G$4-F82)+(G82),IF(D82=6,"","   n/a"))))))</f>
        <v>291.89999999999964</v>
      </c>
      <c r="J82" s="14">
        <f t="shared" si="14"/>
        <v>291.89999999999964</v>
      </c>
      <c r="K82" s="14">
        <f aca="true" t="shared" si="16" ref="K82:K87">IF(D82=1,(E82+F82)-(H82),IF(D82=5,(E82+F82)-(H82),IF(D82=4,(E82+F82)-(H82),IF(D82=2,(E82+F82)-(G82),IF(E82=3,"","           n/a")))))</f>
        <v>6057.3</v>
      </c>
      <c r="L82" s="14">
        <f t="shared" si="15"/>
        <v>1733.1000000000004</v>
      </c>
    </row>
    <row r="83" spans="1:12" ht="20.25">
      <c r="A83" s="12" t="s">
        <v>99</v>
      </c>
      <c r="B83" s="12"/>
      <c r="C83" s="12">
        <v>23032280</v>
      </c>
      <c r="D83" s="12">
        <v>5</v>
      </c>
      <c r="E83" s="12">
        <v>3000</v>
      </c>
      <c r="F83" s="13">
        <v>13929</v>
      </c>
      <c r="G83" s="13">
        <v>0</v>
      </c>
      <c r="H83" s="13"/>
      <c r="I83" s="14">
        <f>IF(D83=1,($G$1-F83)+(G83),IF(D83=2,($G$78-F83)+(G83),IF(D83=3,($G$1-F83)+(G83),IF(D83=4,($G$1-F83)+(G83),IF(D83=5,($G$78-F83)+(G83),IF(D83=6,"","   n/a"))))))</f>
        <v>1103</v>
      </c>
      <c r="J83" s="14">
        <f t="shared" si="14"/>
        <v>1103</v>
      </c>
      <c r="K83" s="14">
        <f t="shared" si="16"/>
        <v>16929</v>
      </c>
      <c r="L83" s="14">
        <f t="shared" si="15"/>
        <v>1897</v>
      </c>
    </row>
    <row r="84" spans="1:12" ht="20.25">
      <c r="A84" s="12" t="s">
        <v>100</v>
      </c>
      <c r="B84" s="12"/>
      <c r="C84" s="12">
        <v>6898663</v>
      </c>
      <c r="D84" s="12">
        <v>2</v>
      </c>
      <c r="E84" s="12">
        <v>4550</v>
      </c>
      <c r="F84" s="13">
        <v>4032.3</v>
      </c>
      <c r="G84" s="13">
        <v>0</v>
      </c>
      <c r="H84" s="13"/>
      <c r="I84" s="14">
        <f>IF(D84=1,($G$1-F84)+(G84),IF(D84=2,($G$77-F84)+(G84),IF(D84=3,($G$1-F84)+(G84),IF(D84=4,($G$1-F84)+(G84),IF(D84=5,($G$4-F84)+(G84),IF(D84=6,"","   n/a"))))))</f>
        <v>291.89999999999964</v>
      </c>
      <c r="J84" s="14">
        <f t="shared" si="14"/>
        <v>291.89999999999964</v>
      </c>
      <c r="K84" s="14">
        <f t="shared" si="16"/>
        <v>8582.3</v>
      </c>
      <c r="L84" s="14">
        <f t="shared" si="15"/>
        <v>4258.1</v>
      </c>
    </row>
    <row r="85" spans="1:12" ht="20.25">
      <c r="A85" s="12" t="s">
        <v>100</v>
      </c>
      <c r="B85" s="12"/>
      <c r="C85" s="12">
        <v>6898663</v>
      </c>
      <c r="D85" s="12">
        <v>5</v>
      </c>
      <c r="E85" s="12">
        <v>6000</v>
      </c>
      <c r="F85" s="13">
        <v>13929</v>
      </c>
      <c r="G85" s="13">
        <v>0</v>
      </c>
      <c r="H85" s="13"/>
      <c r="I85" s="14">
        <f>IF(D85=1,($G$1-F85)+(G85),IF(D85=2,($G$78-F85)+(G85),IF(D85=3,($G$1-F85)+(G85),IF(D85=4,($G$1-F85)+(G85),IF(D85=5,($G$78-F85)+(G85),IF(D85=6,"","   n/a"))))))</f>
        <v>1103</v>
      </c>
      <c r="J85" s="14">
        <f t="shared" si="14"/>
        <v>1103</v>
      </c>
      <c r="K85" s="14">
        <f t="shared" si="16"/>
        <v>19929</v>
      </c>
      <c r="L85" s="14">
        <f t="shared" si="15"/>
        <v>4897</v>
      </c>
    </row>
    <row r="86" spans="1:12" ht="20.25">
      <c r="A86" s="12" t="s">
        <v>101</v>
      </c>
      <c r="B86" s="12" t="s">
        <v>2</v>
      </c>
      <c r="C86" s="12">
        <v>23066744</v>
      </c>
      <c r="D86" s="12">
        <v>2</v>
      </c>
      <c r="E86" s="12">
        <v>4550</v>
      </c>
      <c r="F86" s="13">
        <v>4032.3</v>
      </c>
      <c r="G86" s="13">
        <v>0</v>
      </c>
      <c r="H86" s="13"/>
      <c r="I86" s="14">
        <f>IF(D86=1,($G$1-F86)+(G86),IF(D86=2,($G$77-F86)+(G86),IF(D86=3,($G$1-F86)+(G86),IF(D86=4,($G$1-F86)+(G86),IF(D86=5,($G$4-F86)+(G86),IF(D86=6,"","   n/a"))))))</f>
        <v>291.89999999999964</v>
      </c>
      <c r="J86" s="14">
        <f t="shared" si="14"/>
        <v>291.89999999999964</v>
      </c>
      <c r="K86" s="14">
        <f t="shared" si="16"/>
        <v>8582.3</v>
      </c>
      <c r="L86" s="14">
        <f t="shared" si="15"/>
        <v>4258.1</v>
      </c>
    </row>
    <row r="87" spans="1:12" ht="20.25">
      <c r="A87" s="12" t="s">
        <v>101</v>
      </c>
      <c r="B87" s="12" t="s">
        <v>2</v>
      </c>
      <c r="C87" s="12">
        <v>23066744</v>
      </c>
      <c r="D87" s="12">
        <v>5</v>
      </c>
      <c r="E87" s="12">
        <v>6000</v>
      </c>
      <c r="F87" s="13">
        <v>13929</v>
      </c>
      <c r="G87" s="13">
        <v>0</v>
      </c>
      <c r="H87" s="13"/>
      <c r="I87" s="14">
        <f>IF(D87=1,($G$1-F87)+(G87),IF(D87=2,($G$78-F87)+(G87),IF(D87=3,($G$1-F87)+(G87),IF(D87=4,($G$1-F87)+(G87),IF(D87=5,($G$78-F87)+(G87),IF(D87=6,"","   n/a"))))))</f>
        <v>1103</v>
      </c>
      <c r="J87" s="14">
        <f t="shared" si="14"/>
        <v>1103</v>
      </c>
      <c r="K87" s="14">
        <f t="shared" si="16"/>
        <v>19929</v>
      </c>
      <c r="L87" s="14">
        <f t="shared" si="15"/>
        <v>4897</v>
      </c>
    </row>
    <row r="90" spans="1:12" ht="20.25">
      <c r="A90" s="7"/>
      <c r="B90" s="7"/>
      <c r="C90" s="7"/>
      <c r="D90" s="7"/>
      <c r="E90" s="7"/>
      <c r="F90" s="4"/>
      <c r="G90" s="4"/>
      <c r="H90" s="7"/>
      <c r="I90" s="6"/>
      <c r="J90" s="10"/>
      <c r="K90" s="10"/>
      <c r="L90" s="6"/>
    </row>
    <row r="91" spans="1:12" ht="20.25">
      <c r="A91" s="7"/>
      <c r="B91" s="7"/>
      <c r="C91" s="7"/>
      <c r="D91" s="7"/>
      <c r="E91" s="7"/>
      <c r="F91" s="4"/>
      <c r="G91" s="4"/>
      <c r="H91" s="7"/>
      <c r="I91" s="6"/>
      <c r="J91" s="10"/>
      <c r="K91" s="10"/>
      <c r="L91" s="6"/>
    </row>
    <row r="92" spans="1:12" ht="20.25">
      <c r="A92" s="7"/>
      <c r="B92" s="7"/>
      <c r="C92" s="7"/>
      <c r="D92" s="7"/>
      <c r="E92" s="7"/>
      <c r="F92" s="4"/>
      <c r="G92" s="4"/>
      <c r="H92" s="7"/>
      <c r="I92" s="6"/>
      <c r="J92" s="10"/>
      <c r="K92" s="10"/>
      <c r="L92" s="6"/>
    </row>
    <row r="93" spans="1:12" ht="20.25">
      <c r="A93" s="7"/>
      <c r="B93" s="7"/>
      <c r="C93" s="7"/>
      <c r="D93" s="7"/>
      <c r="E93" s="7"/>
      <c r="F93" s="4"/>
      <c r="G93" s="4"/>
      <c r="H93" s="7"/>
      <c r="I93" s="6"/>
      <c r="J93" s="10"/>
      <c r="K93" s="10"/>
      <c r="L93" s="6"/>
    </row>
    <row r="94" spans="1:12" ht="20.25">
      <c r="A94" s="7"/>
      <c r="B94" s="7"/>
      <c r="C94" s="7"/>
      <c r="D94" s="7"/>
      <c r="E94" s="7"/>
      <c r="F94" s="4"/>
      <c r="G94" s="4"/>
      <c r="H94" s="7"/>
      <c r="I94" s="6"/>
      <c r="J94" s="10"/>
      <c r="K94" s="10"/>
      <c r="L94" s="6"/>
    </row>
    <row r="95" spans="1:12" ht="20.25">
      <c r="A95" s="7"/>
      <c r="B95" s="7"/>
      <c r="C95" s="7"/>
      <c r="D95" s="7"/>
      <c r="E95" s="7"/>
      <c r="F95" s="4"/>
      <c r="G95" s="4"/>
      <c r="H95" s="7"/>
      <c r="I95" s="6"/>
      <c r="J95" s="10"/>
      <c r="K95" s="10"/>
      <c r="L95" s="6"/>
    </row>
    <row r="96" spans="1:12" ht="20.25">
      <c r="A96" s="7"/>
      <c r="B96" s="7"/>
      <c r="C96" s="7"/>
      <c r="D96" s="7"/>
      <c r="E96" s="7"/>
      <c r="F96" s="4"/>
      <c r="H96" s="7"/>
      <c r="I96" s="6"/>
      <c r="J96" s="10"/>
      <c r="K96" s="10"/>
      <c r="L96" s="6"/>
    </row>
  </sheetData>
  <sheetProtection/>
  <printOptions/>
  <pageMargins left="0.77" right="0.667" top="0.4" bottom="0.3" header="0.26" footer="0.5"/>
  <pageSetup fitToHeight="2" horizontalDpi="600" verticalDpi="600" orientation="landscape" scale="50" r:id="rId1"/>
  <rowBreaks count="1" manualBreakCount="1">
    <brk id="49" max="11" man="1"/>
  </rowBreaks>
  <ignoredErrors>
    <ignoredError sqref="I81:I82 I8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Mansfield Heliflight Inc,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Tina Lindberg</cp:lastModifiedBy>
  <cp:lastPrinted>2011-02-07T01:30:01Z</cp:lastPrinted>
  <dcterms:created xsi:type="dcterms:W3CDTF">1999-05-21T23:00:01Z</dcterms:created>
  <dcterms:modified xsi:type="dcterms:W3CDTF">2011-02-07T23:50:27Z</dcterms:modified>
  <cp:category/>
  <cp:version/>
  <cp:contentType/>
  <cp:contentStatus/>
</cp:coreProperties>
</file>